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s 2024\PROYECTO BODEGA DSA\"/>
    </mc:Choice>
  </mc:AlternateContent>
  <xr:revisionPtr revIDLastSave="0" documentId="13_ncr:1_{CF92ED13-8916-4B24-AE78-92A76F2A384F}" xr6:coauthVersionLast="47" xr6:coauthVersionMax="47" xr10:uidLastSave="{00000000-0000-0000-0000-000000000000}"/>
  <bookViews>
    <workbookView xWindow="-120" yWindow="-120" windowWidth="29040" windowHeight="15840" xr2:uid="{E79471E0-514F-4153-9D3C-E6E2FC521278}"/>
  </bookViews>
  <sheets>
    <sheet name="ALCANCES" sheetId="2" r:id="rId1"/>
  </sheets>
  <definedNames>
    <definedName name="_xlnm.Print_Area" localSheetId="0">ALCANCES!$A$1:$Q$82</definedName>
    <definedName name="_xlnm.Print_Titles" localSheetId="0">ALCANCES!$1:$3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2" l="1"/>
  <c r="E50" i="2"/>
  <c r="E49" i="2"/>
  <c r="E48" i="2"/>
  <c r="E45" i="2"/>
  <c r="E39" i="2"/>
  <c r="E38" i="2"/>
  <c r="E37" i="2"/>
  <c r="E33" i="2"/>
  <c r="E31" i="2"/>
  <c r="E30" i="2"/>
  <c r="E23" i="2"/>
  <c r="E20" i="2"/>
  <c r="E18" i="2"/>
  <c r="E17" i="2"/>
  <c r="E14" i="2"/>
  <c r="E13" i="2" s="1"/>
  <c r="E5" i="2"/>
  <c r="E4" i="2" s="1"/>
  <c r="E22" i="2" l="1"/>
  <c r="E29" i="2"/>
  <c r="E47" i="2"/>
</calcChain>
</file>

<file path=xl/sharedStrings.xml><?xml version="1.0" encoding="utf-8"?>
<sst xmlns="http://schemas.openxmlformats.org/spreadsheetml/2006/main" count="179" uniqueCount="109">
  <si>
    <t xml:space="preserve">PRESUPUESTO  BASE                                   </t>
  </si>
  <si>
    <t>ETAPA</t>
  </si>
  <si>
    <t>SUB-ETAPA</t>
  </si>
  <si>
    <t>DESCRIPCION</t>
  </si>
  <si>
    <t>U/M</t>
  </si>
  <si>
    <t>Cantidad</t>
  </si>
  <si>
    <t>Material C$</t>
  </si>
  <si>
    <t>Mano de obra C$</t>
  </si>
  <si>
    <t>Sub            contrato C$</t>
  </si>
  <si>
    <t>Equipo C$</t>
  </si>
  <si>
    <t>Transp. C$</t>
  </si>
  <si>
    <t>COSTO UNITARIO C$</t>
  </si>
  <si>
    <t>COSTO     TOTAL C$</t>
  </si>
  <si>
    <t xml:space="preserve"> </t>
  </si>
  <si>
    <t>PRELIMINARES</t>
  </si>
  <si>
    <t>M2</t>
  </si>
  <si>
    <t>LIMPIEZA INICIAL</t>
  </si>
  <si>
    <t>Limpieza Inicial</t>
  </si>
  <si>
    <t>m2</t>
  </si>
  <si>
    <t>und</t>
  </si>
  <si>
    <t>ESTRUCTURAS DE CONCRETO</t>
  </si>
  <si>
    <t>PAREDES</t>
  </si>
  <si>
    <t xml:space="preserve">MAMPOSTERIA </t>
  </si>
  <si>
    <t xml:space="preserve">PARTICIONES </t>
  </si>
  <si>
    <t>TECHOS Y FASCIAS</t>
  </si>
  <si>
    <t>ESTRUCTURA DE TECHO</t>
  </si>
  <si>
    <t>CUBIERTA DE ZINC</t>
  </si>
  <si>
    <t>Cubierta de lamina Coloralum plus G80 E25 cal.24 prepintada en color rojo.</t>
  </si>
  <si>
    <t>HOJALATERIA</t>
  </si>
  <si>
    <t>ML</t>
  </si>
  <si>
    <t>PISOS</t>
  </si>
  <si>
    <t xml:space="preserve">CASCOTE </t>
  </si>
  <si>
    <t>CU</t>
  </si>
  <si>
    <t>ELECTRICIDAD</t>
  </si>
  <si>
    <t>GLB</t>
  </si>
  <si>
    <t>CANALIZACION</t>
  </si>
  <si>
    <t>Ml</t>
  </si>
  <si>
    <t>ALAMBRADOS</t>
  </si>
  <si>
    <t>Alambre AWG #12 THHN. (Incluye miscelaneos: tape, alambre galvanizado, wire nut, etc)</t>
  </si>
  <si>
    <t>ACCESORIOS</t>
  </si>
  <si>
    <t>PANELES</t>
  </si>
  <si>
    <t>Breaker CH enchufable de 1x20 Amp.</t>
  </si>
  <si>
    <t>Breaker CH enchufable de  1x15Amp.</t>
  </si>
  <si>
    <t>ACOMETIDA</t>
  </si>
  <si>
    <t xml:space="preserve">Cable ASCR #1/0  </t>
  </si>
  <si>
    <t>Tubo conduit EMT UL  1 1/2" con acc.</t>
  </si>
  <si>
    <t>Codo EMT UL  1 1/2" x 90</t>
  </si>
  <si>
    <t>Mufa galvanizada de 1 1/ 2"</t>
  </si>
  <si>
    <t xml:space="preserve">und </t>
  </si>
  <si>
    <t>OBRAS EXTERIORES</t>
  </si>
  <si>
    <t>220</t>
  </si>
  <si>
    <t>LIMPIEZA FINAL Y ENTREGA</t>
  </si>
  <si>
    <t>LIMPIEZA FINAL</t>
  </si>
  <si>
    <t>Limpieza Final</t>
  </si>
  <si>
    <t>COSTO TOTAL DIRECTO</t>
  </si>
  <si>
    <t>COSTO TOTAL  INDIRECTO</t>
  </si>
  <si>
    <t>IMPUESTO DEL  IVA 15 %</t>
  </si>
  <si>
    <t>COSTO TOTAL DEL PROYECTO   C$</t>
  </si>
  <si>
    <t xml:space="preserve">  </t>
  </si>
  <si>
    <t xml:space="preserve">AREAS VERDES </t>
  </si>
  <si>
    <t>glb</t>
  </si>
  <si>
    <t xml:space="preserve">OBRAS METÁLICAS  </t>
  </si>
  <si>
    <t>porton tipo 1  dimensiones 3m x 2.5m según planos</t>
  </si>
  <si>
    <t>porton tipo 2  dimensiones 3m x 4m según planos</t>
  </si>
  <si>
    <t xml:space="preserve">Panel eléctrico monofasico 12 espacios, 240V/120V, superficial,  Marca Cutler Hammer ,incluye nomenclatura de circuitos </t>
  </si>
  <si>
    <t>m3</t>
  </si>
  <si>
    <t>FILTRO</t>
  </si>
  <si>
    <t>PEDESTALES</t>
  </si>
  <si>
    <t>c/u</t>
  </si>
  <si>
    <t>ml</t>
  </si>
  <si>
    <t>construcción de pedestales encamisando pedestales existentes, concreto 3000 PSI, epoxicar  10 cm a pedestal existente con varilla de 3/8. incluir formaleta y acabados  según detalles en planos</t>
  </si>
  <si>
    <t>Desinstalar vigas metálicas de  4"x4"x 15 m</t>
  </si>
  <si>
    <t>Desinstalar vigas metálicas de  4"x4"x 10 m</t>
  </si>
  <si>
    <t>Desinstalar vigas metálicas de  0.20mx0.10m x 5 m</t>
  </si>
  <si>
    <t>Poda, destronque y desraice arboles de neem</t>
  </si>
  <si>
    <t xml:space="preserve">poda de ramas de arboles de malinche y espino de playa cercanas a la cubierta de techo </t>
  </si>
  <si>
    <t>Luminaria led tipo wing 208  a marca sylvania   o similar a escoger por el dueño. Incluye Caja EMT de 4"x4" incluye cadenas y soportes de fijación necesarios</t>
  </si>
  <si>
    <t>PORTONES Y CERRAMIENTO</t>
  </si>
  <si>
    <t>Pared de mamposteria reforzada rellenados con concreto, acabado sizado epoxicada 15 cm con varilla 3/8" a  losa de piso con epoxico sika 31</t>
  </si>
  <si>
    <t>Cumbrera para lamina troquelada Coloralum  Cal. 24,  D= 16", prepintada en color rojo, según planos</t>
  </si>
  <si>
    <t>filtro de grava, arena  y hormigon  altura aprox = 1m ANCHO 0.50M</t>
  </si>
  <si>
    <t xml:space="preserve">Varilla polo a tierra de Ø5/8 x 10', Incl. Terminales copperweld de cobre de 5/8" y alambre num 6. </t>
  </si>
  <si>
    <t xml:space="preserve">suministro y siembra de vetiver  dos lineas altura 40 cm </t>
  </si>
  <si>
    <t>Tuberia EMT Ø 1/2" (Incluye Accesorios para circuitos: Cajas emt, bridas, etc y obras civiles conisderar para circuito 6 de lamparas excavaci{on y relleno )</t>
  </si>
  <si>
    <t>Apagador sencillo  de palanca 15 amp, 120/227 volt grado industrial marca leviton o  similar aprobado,  con placa de acero inoxidable. Incluye Caja EMT de 2"x4" SUPERFICIAL</t>
  </si>
  <si>
    <t xml:space="preserve">Luminaria led  de emergencia, a escoger por el dueño o similar a modelo pathway. Incluye Caja EMT de 4"x4" </t>
  </si>
  <si>
    <t>Tomacorriente doble polarizado de 15 amp./125volt nema 5-15r grado de especificacion industrial,  modelo 5262-i con placa de acero inoxidable doble de 1-gang, modelo 84003-40, marca leviton o similar aprobada. Incluye Caja EMT de 2"x4" SUPERFICIAL</t>
  </si>
  <si>
    <t>Partición en cerchas culatas de tabla durock doble cara estructura 3 5/8 cal 24 y acabado repemax .</t>
  </si>
  <si>
    <t>Reemplazo de tramo de cercha  . (La cercha será proporcionada por la Universidad), incluir reinstalación, elementos de fijacion platinas, angulares,izaje, mantenimiento y pintura anticorrosiva a dos manos.</t>
  </si>
  <si>
    <r>
      <t>Remplazo  de viga   metálica de 0.20m x 0.10x 5m espesor</t>
    </r>
    <r>
      <rPr>
        <sz val="9"/>
        <color theme="1"/>
        <rFont val="Courier New"/>
        <family val="3"/>
      </rPr>
      <t xml:space="preserve"> 1/4"</t>
    </r>
    <r>
      <rPr>
        <sz val="9"/>
        <rFont val="Courier New"/>
        <family val="3"/>
      </rPr>
      <t xml:space="preserve"> (La cercha será proporcionada por la Universidad)incluir reinstalación, elementos de fijacion platinas, angulares,izaje, mantenimiento y pintura anticorrosiva a dos manos.</t>
    </r>
  </si>
  <si>
    <t>Limpieza de estructura existente incluidas columnas, cerchas, vigas incluye Aplicar dos manos de pintura anticorrosiva.</t>
  </si>
  <si>
    <r>
      <t xml:space="preserve">viga de remate de 3 elemento de 3/8", estribos num 2 </t>
    </r>
    <r>
      <rPr>
        <b/>
        <sz val="9"/>
        <rFont val="Courier New"/>
        <family val="3"/>
      </rPr>
      <t xml:space="preserve">@ 10 cm </t>
    </r>
    <r>
      <rPr>
        <sz val="9"/>
        <rFont val="Courier New"/>
        <family val="3"/>
      </rPr>
      <t xml:space="preserve"> concreto 3000 PSI dim= 0.15m x 0.10m incluye formaleta y acabados repello grueso y fino </t>
    </r>
  </si>
  <si>
    <t xml:space="preserve">ml </t>
  </si>
  <si>
    <t xml:space="preserve">Clavadores de techo 2*4*1/16,incluye elementos de Fijacion y anclaje, dos manos de pintura anticorrosiva.  </t>
  </si>
  <si>
    <t xml:space="preserve">cerramiento con lámina troquelada con estructura de 2x4x1/16 prepintada al horno en color verde ver detalle en planos </t>
  </si>
  <si>
    <t xml:space="preserve">Cable TSJ 3 x 14 para bajantes </t>
  </si>
  <si>
    <t xml:space="preserve">ADMON </t>
  </si>
  <si>
    <t>UTILIDADES</t>
  </si>
  <si>
    <t xml:space="preserve">SUB TOTAL </t>
  </si>
  <si>
    <t xml:space="preserve">Demolición de Piso de concreto incluye desalojo de escombros </t>
  </si>
  <si>
    <t>Arenillado en losa externa de piso incluye piqueteo y aditivo para adherencia.</t>
  </si>
  <si>
    <t xml:space="preserve">Construcción de Losa de piso E:7 cm, incluye malla electrosoldada de 6 mm acabado lujado , sizado @ 2 metros.   </t>
  </si>
  <si>
    <t>Reemplazo  columna tipo H, 0.20m x 0.30 x 1/4¨,altura de 5 m  sobre placa y pedestal existente, considerar anclaje epoxicicado a pedestal, incluye desinstalación de columna.</t>
  </si>
  <si>
    <t>Canal pvc de  de 6" incluye 8 boquillas con sus bajantes de 4" pvc y accesorios de instalación y fijación con platina de 1" chapa 14, según detalles</t>
  </si>
  <si>
    <t>Malla electrosoldada estructura de tubo  cuadrado  1 1/2" x1 1/2" chapa 14  incluye dos manos de  pintura anticorrosiva, ver detalle en planos h= 2.4m.</t>
  </si>
  <si>
    <t xml:space="preserve">Poste Metalico de caja galvanizada de 4*4*1/8 incluye base de concreto para acometida y soportes para cables Y CARRETE AISLADOR </t>
  </si>
  <si>
    <t xml:space="preserve">Cable  AWG # 8*3 ASCR ALUMINIO INCLUYE CONECTORES DE COMPRESION CAJA NUM 2 </t>
  </si>
  <si>
    <t>reflector led jeta 120v 30 w marca sylvania o similar a a escoger por el dueño incluye soportes de fijación</t>
  </si>
  <si>
    <t>CONSTRUCCCION DE PROYECTO: CONSTRUCCION DE BODEGA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</si>
</sst>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C$&quot;* #,##0.00_-;\-&quot;C$&quot;* #,##0.00_-;_-&quot;C$&quot;* &quot;-&quot;??_-;_-@_-"/>
    <numFmt numFmtId="164" formatCode="000"/>
    <numFmt numFmtId="165" formatCode="00"/>
    <numFmt numFmtId="166" formatCode="#,##0.00\ _€"/>
  </numFmts>
  <fonts count="12" x14ac:knownFonts="1">
    <font>
      <sz val="10"/>
      <name val="Arial"/>
    </font>
    <font>
      <b/>
      <sz val="12"/>
      <name val="Courier New"/>
      <family val="3"/>
    </font>
    <font>
      <sz val="10"/>
      <name val="Courier New"/>
      <family val="3"/>
    </font>
    <font>
      <b/>
      <sz val="10"/>
      <name val="Courier New"/>
      <family val="3"/>
    </font>
    <font>
      <b/>
      <sz val="8"/>
      <name val="Courier New"/>
      <family val="3"/>
    </font>
    <font>
      <b/>
      <sz val="9"/>
      <name val="Courier New"/>
      <family val="3"/>
    </font>
    <font>
      <sz val="9"/>
      <color indexed="10"/>
      <name val="Courier New"/>
      <family val="3"/>
    </font>
    <font>
      <sz val="9"/>
      <name val="Courier New"/>
      <family val="3"/>
    </font>
    <font>
      <b/>
      <sz val="9"/>
      <color indexed="10"/>
      <name val="Courier New"/>
      <family val="3"/>
    </font>
    <font>
      <b/>
      <sz val="11"/>
      <name val="Courier New"/>
      <family val="3"/>
    </font>
    <font>
      <sz val="10"/>
      <name val="Arial"/>
      <family val="2"/>
    </font>
    <font>
      <sz val="9"/>
      <color theme="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Fill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4" fontId="5" fillId="2" borderId="8" xfId="0" applyNumberFormat="1" applyFon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5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49" fontId="6" fillId="0" borderId="7" xfId="0" applyNumberFormat="1" applyFont="1" applyBorder="1" applyAlignment="1">
      <alignment horizontal="center" vertical="center"/>
    </xf>
    <xf numFmtId="165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 vertical="center"/>
    </xf>
    <xf numFmtId="4" fontId="7" fillId="0" borderId="8" xfId="0" applyNumberFormat="1" applyFont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165" fontId="3" fillId="3" borderId="8" xfId="0" applyNumberFormat="1" applyFont="1" applyFill="1" applyBorder="1" applyAlignment="1">
      <alignment horizontal="center" vertical="center"/>
    </xf>
    <xf numFmtId="4" fontId="5" fillId="2" borderId="9" xfId="0" applyNumberFormat="1" applyFont="1" applyFill="1" applyBorder="1" applyAlignment="1">
      <alignment horizontal="right" vertical="center"/>
    </xf>
    <xf numFmtId="164" fontId="3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164" fontId="7" fillId="0" borderId="7" xfId="0" applyNumberFormat="1" applyFont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center"/>
    </xf>
    <xf numFmtId="4" fontId="7" fillId="0" borderId="8" xfId="0" applyNumberFormat="1" applyFont="1" applyFill="1" applyBorder="1" applyAlignment="1">
      <alignment horizontal="right" vertical="center"/>
    </xf>
    <xf numFmtId="4" fontId="5" fillId="0" borderId="8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justify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right" vertical="center"/>
    </xf>
    <xf numFmtId="2" fontId="7" fillId="0" borderId="8" xfId="0" applyNumberFormat="1" applyFont="1" applyBorder="1" applyAlignment="1">
      <alignment horizontal="right" vertical="center"/>
    </xf>
    <xf numFmtId="164" fontId="7" fillId="4" borderId="7" xfId="0" applyNumberFormat="1" applyFont="1" applyFill="1" applyBorder="1" applyAlignment="1">
      <alignment vertical="center"/>
    </xf>
    <xf numFmtId="165" fontId="5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right" vertical="center"/>
    </xf>
    <xf numFmtId="2" fontId="7" fillId="4" borderId="8" xfId="0" applyNumberFormat="1" applyFont="1" applyFill="1" applyBorder="1" applyAlignment="1">
      <alignment horizontal="right" vertical="center"/>
    </xf>
    <xf numFmtId="4" fontId="7" fillId="4" borderId="9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166" fontId="5" fillId="2" borderId="8" xfId="0" applyNumberFormat="1" applyFont="1" applyFill="1" applyBorder="1" applyAlignment="1">
      <alignment horizontal="right" vertical="center"/>
    </xf>
    <xf numFmtId="164" fontId="5" fillId="6" borderId="7" xfId="0" applyNumberFormat="1" applyFont="1" applyFill="1" applyBorder="1" applyAlignment="1">
      <alignment vertical="center"/>
    </xf>
    <xf numFmtId="0" fontId="5" fillId="6" borderId="8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right" vertical="center"/>
    </xf>
    <xf numFmtId="166" fontId="5" fillId="6" borderId="8" xfId="0" applyNumberFormat="1" applyFont="1" applyFill="1" applyBorder="1" applyAlignment="1">
      <alignment horizontal="right" vertical="center"/>
    </xf>
    <xf numFmtId="4" fontId="5" fillId="6" borderId="8" xfId="0" applyNumberFormat="1" applyFont="1" applyFill="1" applyBorder="1" applyAlignment="1">
      <alignment horizontal="right" vertical="center"/>
    </xf>
    <xf numFmtId="0" fontId="7" fillId="6" borderId="8" xfId="0" applyFont="1" applyFill="1" applyBorder="1" applyAlignment="1">
      <alignment horizontal="left" vertical="center" wrapText="1" shrinkToFit="1"/>
    </xf>
    <xf numFmtId="0" fontId="7" fillId="6" borderId="8" xfId="0" applyFont="1" applyFill="1" applyBorder="1" applyAlignment="1">
      <alignment horizontal="right" vertical="center"/>
    </xf>
    <xf numFmtId="166" fontId="7" fillId="6" borderId="8" xfId="0" applyNumberFormat="1" applyFont="1" applyFill="1" applyBorder="1" applyAlignment="1">
      <alignment horizontal="right" vertical="center"/>
    </xf>
    <xf numFmtId="4" fontId="7" fillId="6" borderId="8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left" vertical="center" wrapText="1" shrinkToFit="1"/>
    </xf>
    <xf numFmtId="166" fontId="7" fillId="0" borderId="8" xfId="0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7" fillId="6" borderId="7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6" fontId="7" fillId="6" borderId="8" xfId="0" applyNumberFormat="1" applyFont="1" applyFill="1" applyBorder="1" applyAlignment="1">
      <alignment horizontal="right" vertical="center" wrapText="1"/>
    </xf>
    <xf numFmtId="4" fontId="7" fillId="6" borderId="8" xfId="0" applyNumberFormat="1" applyFont="1" applyFill="1" applyBorder="1" applyAlignment="1">
      <alignment horizontal="right" vertical="center" wrapText="1"/>
    </xf>
    <xf numFmtId="164" fontId="5" fillId="6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right" vertical="center"/>
    </xf>
    <xf numFmtId="164" fontId="7" fillId="6" borderId="7" xfId="0" applyNumberFormat="1" applyFont="1" applyFill="1" applyBorder="1" applyAlignment="1">
      <alignment vertical="center"/>
    </xf>
    <xf numFmtId="164" fontId="7" fillId="6" borderId="7" xfId="0" applyNumberFormat="1" applyFont="1" applyFill="1" applyBorder="1" applyAlignment="1">
      <alignment horizontal="center" vertical="center"/>
    </xf>
    <xf numFmtId="166" fontId="5" fillId="5" borderId="8" xfId="0" applyNumberFormat="1" applyFont="1" applyFill="1" applyBorder="1" applyAlignment="1">
      <alignment horizontal="right" vertical="center"/>
    </xf>
    <xf numFmtId="0" fontId="7" fillId="6" borderId="8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right" vertical="center"/>
    </xf>
    <xf numFmtId="2" fontId="5" fillId="0" borderId="8" xfId="0" applyNumberFormat="1" applyFont="1" applyFill="1" applyBorder="1" applyAlignment="1">
      <alignment horizontal="right" vertical="center"/>
    </xf>
    <xf numFmtId="49" fontId="6" fillId="5" borderId="7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Border="1" applyAlignment="1">
      <alignment horizontal="right" vertical="center" wrapText="1"/>
    </xf>
    <xf numFmtId="2" fontId="7" fillId="0" borderId="8" xfId="0" applyNumberFormat="1" applyFont="1" applyFill="1" applyBorder="1" applyAlignment="1">
      <alignment horizontal="right" vertical="center" wrapText="1"/>
    </xf>
    <xf numFmtId="2" fontId="7" fillId="0" borderId="8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5" fillId="5" borderId="7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4" fontId="5" fillId="2" borderId="8" xfId="0" applyNumberFormat="1" applyFont="1" applyFill="1" applyBorder="1" applyAlignment="1">
      <alignment vertical="center"/>
    </xf>
    <xf numFmtId="4" fontId="5" fillId="2" borderId="9" xfId="0" applyNumberFormat="1" applyFont="1" applyFill="1" applyBorder="1" applyAlignment="1">
      <alignment vertical="center"/>
    </xf>
    <xf numFmtId="164" fontId="3" fillId="5" borderId="7" xfId="0" applyNumberFormat="1" applyFont="1" applyFill="1" applyBorder="1" applyAlignment="1">
      <alignment vertical="center"/>
    </xf>
    <xf numFmtId="165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vertical="center"/>
    </xf>
    <xf numFmtId="4" fontId="5" fillId="0" borderId="8" xfId="0" applyNumberFormat="1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64" fontId="3" fillId="5" borderId="10" xfId="0" applyNumberFormat="1" applyFont="1" applyFill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166" fontId="7" fillId="0" borderId="11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right" vertical="center"/>
    </xf>
    <xf numFmtId="4" fontId="2" fillId="0" borderId="11" xfId="0" applyNumberFormat="1" applyFont="1" applyFill="1" applyBorder="1" applyAlignment="1">
      <alignment vertical="center"/>
    </xf>
    <xf numFmtId="4" fontId="3" fillId="0" borderId="12" xfId="0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4" fontId="2" fillId="0" borderId="0" xfId="0" applyNumberFormat="1" applyFont="1" applyFill="1" applyAlignment="1">
      <alignment vertical="center"/>
    </xf>
    <xf numFmtId="4" fontId="2" fillId="0" borderId="0" xfId="0" applyNumberFormat="1" applyFont="1" applyAlignment="1">
      <alignment vertical="center"/>
    </xf>
    <xf numFmtId="9" fontId="7" fillId="0" borderId="8" xfId="0" applyNumberFormat="1" applyFont="1" applyFill="1" applyBorder="1" applyAlignment="1">
      <alignment horizontal="center" vertical="center"/>
    </xf>
    <xf numFmtId="44" fontId="7" fillId="0" borderId="9" xfId="1" applyFont="1" applyFill="1" applyBorder="1" applyAlignment="1">
      <alignment vertical="center"/>
    </xf>
    <xf numFmtId="44" fontId="5" fillId="0" borderId="9" xfId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6" fontId="5" fillId="2" borderId="9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BA43A-8960-465F-89CB-32066035A649}">
  <sheetPr>
    <tabColor indexed="29"/>
    <pageSetUpPr fitToPage="1"/>
  </sheetPr>
  <dimension ref="A1:Q90"/>
  <sheetViews>
    <sheetView tabSelected="1" view="pageBreakPreview" zoomScale="120" zoomScaleNormal="100" zoomScaleSheetLayoutView="120" workbookViewId="0">
      <pane ySplit="3" topLeftCell="A68" activePane="bottomLeft" state="frozen"/>
      <selection pane="bottomLeft" activeCell="C87" sqref="C87"/>
    </sheetView>
  </sheetViews>
  <sheetFormatPr baseColWidth="10" defaultColWidth="11.42578125" defaultRowHeight="13.5" x14ac:dyDescent="0.2"/>
  <cols>
    <col min="1" max="1" width="5.42578125" style="2" customWidth="1"/>
    <col min="2" max="2" width="6.28515625" style="2" customWidth="1"/>
    <col min="3" max="3" width="41.5703125" style="2" customWidth="1"/>
    <col min="4" max="4" width="6.7109375" style="2" customWidth="1"/>
    <col min="5" max="5" width="11" style="2" bestFit="1" customWidth="1"/>
    <col min="6" max="6" width="10.140625" style="2" customWidth="1"/>
    <col min="7" max="7" width="11" style="2" bestFit="1" customWidth="1"/>
    <col min="8" max="8" width="10.5703125" style="2" customWidth="1"/>
    <col min="9" max="9" width="10.140625" style="2" customWidth="1"/>
    <col min="10" max="10" width="10.85546875" style="3" customWidth="1"/>
    <col min="11" max="11" width="10.42578125" style="2" customWidth="1"/>
    <col min="12" max="12" width="13" style="2" bestFit="1" customWidth="1"/>
    <col min="13" max="13" width="11.7109375" style="2" customWidth="1"/>
    <col min="14" max="14" width="11.28515625" style="2" customWidth="1"/>
    <col min="15" max="15" width="10.85546875" style="2" customWidth="1"/>
    <col min="16" max="16" width="10.28515625" style="2" customWidth="1"/>
    <col min="17" max="17" width="16.140625" style="119" customWidth="1"/>
    <col min="18" max="16384" width="11.42578125" style="2"/>
  </cols>
  <sheetData>
    <row r="1" spans="1:17" s="1" customFormat="1" ht="17.25" thickBot="1" x14ac:dyDescent="0.25">
      <c r="A1" s="123" t="s">
        <v>108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5"/>
    </row>
    <row r="2" spans="1:17" ht="17.25" thickBot="1" x14ac:dyDescent="0.25">
      <c r="A2" s="123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</row>
    <row r="3" spans="1:17" ht="38.25" x14ac:dyDescent="0.2">
      <c r="A3" s="4" t="s">
        <v>1</v>
      </c>
      <c r="B3" s="5" t="s">
        <v>2</v>
      </c>
      <c r="C3" s="6" t="s">
        <v>3</v>
      </c>
      <c r="D3" s="7" t="s">
        <v>4</v>
      </c>
      <c r="E3" s="7" t="s">
        <v>5</v>
      </c>
      <c r="F3" s="10" t="s">
        <v>6</v>
      </c>
      <c r="G3" s="8" t="s">
        <v>7</v>
      </c>
      <c r="H3" s="9" t="s">
        <v>8</v>
      </c>
      <c r="I3" s="10" t="s">
        <v>9</v>
      </c>
      <c r="J3" s="9" t="s">
        <v>10</v>
      </c>
      <c r="K3" s="11" t="s">
        <v>11</v>
      </c>
      <c r="L3" s="7" t="s">
        <v>6</v>
      </c>
      <c r="M3" s="8" t="s">
        <v>7</v>
      </c>
      <c r="N3" s="9" t="s">
        <v>8</v>
      </c>
      <c r="O3" s="10" t="s">
        <v>9</v>
      </c>
      <c r="P3" s="9" t="s">
        <v>10</v>
      </c>
      <c r="Q3" s="12" t="s">
        <v>12</v>
      </c>
    </row>
    <row r="4" spans="1:17" ht="16.5" customHeight="1" x14ac:dyDescent="0.2">
      <c r="A4" s="13">
        <v>10</v>
      </c>
      <c r="B4" s="14" t="s">
        <v>13</v>
      </c>
      <c r="C4" s="15" t="s">
        <v>14</v>
      </c>
      <c r="D4" s="16" t="s">
        <v>15</v>
      </c>
      <c r="E4" s="17">
        <f>+E5</f>
        <v>1260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36"/>
    </row>
    <row r="5" spans="1:17" s="24" customFormat="1" x14ac:dyDescent="0.2">
      <c r="A5" s="18"/>
      <c r="B5" s="19">
        <v>1</v>
      </c>
      <c r="C5" s="20" t="s">
        <v>16</v>
      </c>
      <c r="D5" s="21" t="s">
        <v>15</v>
      </c>
      <c r="E5" s="22">
        <f>+E6</f>
        <v>1260</v>
      </c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3"/>
    </row>
    <row r="6" spans="1:17" x14ac:dyDescent="0.2">
      <c r="A6" s="25"/>
      <c r="B6" s="26"/>
      <c r="C6" s="27" t="s">
        <v>17</v>
      </c>
      <c r="D6" s="28" t="s">
        <v>15</v>
      </c>
      <c r="E6" s="29">
        <v>1260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30"/>
    </row>
    <row r="7" spans="1:17" s="24" customFormat="1" x14ac:dyDescent="0.2">
      <c r="A7" s="18"/>
      <c r="B7" s="19"/>
      <c r="C7" s="27" t="s">
        <v>71</v>
      </c>
      <c r="D7" s="28" t="s">
        <v>68</v>
      </c>
      <c r="E7" s="29">
        <v>6</v>
      </c>
      <c r="F7" s="22"/>
      <c r="G7" s="29"/>
      <c r="H7" s="22"/>
      <c r="I7" s="22"/>
      <c r="J7" s="22"/>
      <c r="K7" s="29"/>
      <c r="L7" s="29"/>
      <c r="M7" s="29"/>
      <c r="N7" s="29"/>
      <c r="O7" s="29"/>
      <c r="P7" s="29"/>
      <c r="Q7" s="30"/>
    </row>
    <row r="8" spans="1:17" s="24" customFormat="1" x14ac:dyDescent="0.2">
      <c r="A8" s="18"/>
      <c r="B8" s="19"/>
      <c r="C8" s="27" t="s">
        <v>72</v>
      </c>
      <c r="D8" s="28" t="s">
        <v>68</v>
      </c>
      <c r="E8" s="29">
        <v>3</v>
      </c>
      <c r="F8" s="22"/>
      <c r="G8" s="29"/>
      <c r="H8" s="22"/>
      <c r="I8" s="22"/>
      <c r="J8" s="22"/>
      <c r="K8" s="29"/>
      <c r="L8" s="29"/>
      <c r="M8" s="29"/>
      <c r="N8" s="29"/>
      <c r="O8" s="29"/>
      <c r="P8" s="29"/>
      <c r="Q8" s="30"/>
    </row>
    <row r="9" spans="1:17" s="24" customFormat="1" x14ac:dyDescent="0.2">
      <c r="A9" s="18"/>
      <c r="B9" s="19"/>
      <c r="C9" s="27" t="s">
        <v>73</v>
      </c>
      <c r="D9" s="28" t="s">
        <v>68</v>
      </c>
      <c r="E9" s="29">
        <v>1</v>
      </c>
      <c r="F9" s="22"/>
      <c r="G9" s="29"/>
      <c r="H9" s="22"/>
      <c r="I9" s="22"/>
      <c r="J9" s="22"/>
      <c r="K9" s="29"/>
      <c r="L9" s="29"/>
      <c r="M9" s="29"/>
      <c r="N9" s="29"/>
      <c r="O9" s="29"/>
      <c r="P9" s="29"/>
      <c r="Q9" s="30"/>
    </row>
    <row r="10" spans="1:17" s="24" customFormat="1" x14ac:dyDescent="0.2">
      <c r="A10" s="18"/>
      <c r="B10" s="19"/>
      <c r="C10" s="27" t="s">
        <v>74</v>
      </c>
      <c r="D10" s="28" t="s">
        <v>68</v>
      </c>
      <c r="E10" s="29">
        <v>3</v>
      </c>
      <c r="F10" s="22"/>
      <c r="G10" s="29"/>
      <c r="H10" s="22"/>
      <c r="I10" s="22"/>
      <c r="J10" s="22"/>
      <c r="K10" s="29"/>
      <c r="L10" s="29"/>
      <c r="M10" s="29"/>
      <c r="N10" s="29"/>
      <c r="O10" s="29"/>
      <c r="P10" s="29"/>
      <c r="Q10" s="30"/>
    </row>
    <row r="11" spans="1:17" ht="36" x14ac:dyDescent="0.2">
      <c r="A11" s="25"/>
      <c r="B11" s="26"/>
      <c r="C11" s="31" t="s">
        <v>75</v>
      </c>
      <c r="D11" s="28" t="s">
        <v>68</v>
      </c>
      <c r="E11" s="29">
        <v>2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30"/>
    </row>
    <row r="12" spans="1:17" ht="24" x14ac:dyDescent="0.2">
      <c r="A12" s="25"/>
      <c r="B12" s="26"/>
      <c r="C12" s="31" t="s">
        <v>99</v>
      </c>
      <c r="D12" s="28" t="s">
        <v>18</v>
      </c>
      <c r="E12" s="29">
        <v>383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0"/>
    </row>
    <row r="13" spans="1:17" s="24" customFormat="1" x14ac:dyDescent="0.2">
      <c r="A13" s="13">
        <v>40</v>
      </c>
      <c r="B13" s="14" t="s">
        <v>13</v>
      </c>
      <c r="C13" s="32" t="s">
        <v>20</v>
      </c>
      <c r="D13" s="16" t="s">
        <v>68</v>
      </c>
      <c r="E13" s="17">
        <f>+E14</f>
        <v>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36"/>
    </row>
    <row r="14" spans="1:17" s="24" customFormat="1" x14ac:dyDescent="0.2">
      <c r="A14" s="33"/>
      <c r="B14" s="19">
        <v>1</v>
      </c>
      <c r="C14" s="20" t="s">
        <v>67</v>
      </c>
      <c r="D14" s="21" t="s">
        <v>68</v>
      </c>
      <c r="E14" s="22">
        <f>+E15</f>
        <v>8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3"/>
    </row>
    <row r="15" spans="1:17" ht="72" x14ac:dyDescent="0.2">
      <c r="A15" s="34"/>
      <c r="B15" s="26"/>
      <c r="C15" s="31" t="s">
        <v>70</v>
      </c>
      <c r="D15" s="28" t="s">
        <v>68</v>
      </c>
      <c r="E15" s="29">
        <v>8</v>
      </c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30"/>
    </row>
    <row r="16" spans="1:17" ht="48.75" x14ac:dyDescent="0.2">
      <c r="A16" s="34"/>
      <c r="B16" s="26"/>
      <c r="C16" s="31" t="s">
        <v>91</v>
      </c>
      <c r="D16" s="28" t="s">
        <v>69</v>
      </c>
      <c r="E16" s="29">
        <v>55</v>
      </c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</row>
    <row r="17" spans="1:17" s="24" customFormat="1" x14ac:dyDescent="0.2">
      <c r="A17" s="13">
        <v>50</v>
      </c>
      <c r="B17" s="35" t="s">
        <v>13</v>
      </c>
      <c r="C17" s="32" t="s">
        <v>21</v>
      </c>
      <c r="D17" s="16" t="s">
        <v>15</v>
      </c>
      <c r="E17" s="17">
        <f>+E19</f>
        <v>90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36"/>
    </row>
    <row r="18" spans="1:17" s="24" customFormat="1" x14ac:dyDescent="0.2">
      <c r="A18" s="37"/>
      <c r="B18" s="19">
        <v>1</v>
      </c>
      <c r="C18" s="20" t="s">
        <v>22</v>
      </c>
      <c r="D18" s="21" t="s">
        <v>15</v>
      </c>
      <c r="E18" s="22">
        <f>+E19</f>
        <v>90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3"/>
    </row>
    <row r="19" spans="1:17" ht="57" customHeight="1" x14ac:dyDescent="0.2">
      <c r="A19" s="38"/>
      <c r="B19" s="39"/>
      <c r="C19" s="31" t="s">
        <v>78</v>
      </c>
      <c r="D19" s="28" t="s">
        <v>15</v>
      </c>
      <c r="E19" s="29">
        <v>90</v>
      </c>
      <c r="F19" s="40"/>
      <c r="G19" s="40"/>
      <c r="H19" s="40"/>
      <c r="I19" s="40"/>
      <c r="J19" s="40"/>
      <c r="K19" s="29"/>
      <c r="L19" s="29"/>
      <c r="M19" s="29"/>
      <c r="N19" s="29"/>
      <c r="O19" s="29"/>
      <c r="P19" s="29"/>
      <c r="Q19" s="30"/>
    </row>
    <row r="20" spans="1:17" x14ac:dyDescent="0.2">
      <c r="A20" s="38"/>
      <c r="B20" s="20">
        <v>2</v>
      </c>
      <c r="C20" s="20" t="s">
        <v>23</v>
      </c>
      <c r="D20" s="28"/>
      <c r="E20" s="29">
        <f>+E21</f>
        <v>75</v>
      </c>
      <c r="F20" s="40"/>
      <c r="G20" s="40"/>
      <c r="H20" s="40"/>
      <c r="I20" s="40"/>
      <c r="J20" s="40"/>
      <c r="K20" s="29"/>
      <c r="L20" s="22"/>
      <c r="M20" s="22"/>
      <c r="N20" s="22"/>
      <c r="O20" s="22"/>
      <c r="P20" s="22"/>
      <c r="Q20" s="23"/>
    </row>
    <row r="21" spans="1:17" ht="36" x14ac:dyDescent="0.2">
      <c r="A21" s="38"/>
      <c r="B21" s="39"/>
      <c r="C21" s="31" t="s">
        <v>87</v>
      </c>
      <c r="D21" s="28" t="s">
        <v>15</v>
      </c>
      <c r="E21" s="29">
        <v>75</v>
      </c>
      <c r="F21" s="40"/>
      <c r="G21" s="40"/>
      <c r="H21" s="40"/>
      <c r="I21" s="40"/>
      <c r="J21" s="40"/>
      <c r="K21" s="29"/>
      <c r="L21" s="29"/>
      <c r="M21" s="29"/>
      <c r="N21" s="29"/>
      <c r="O21" s="29"/>
      <c r="P21" s="29"/>
      <c r="Q21" s="30"/>
    </row>
    <row r="22" spans="1:17" s="24" customFormat="1" x14ac:dyDescent="0.2">
      <c r="A22" s="13">
        <v>60</v>
      </c>
      <c r="B22" s="14" t="s">
        <v>13</v>
      </c>
      <c r="C22" s="32" t="s">
        <v>24</v>
      </c>
      <c r="D22" s="16" t="s">
        <v>15</v>
      </c>
      <c r="E22" s="17">
        <f>+E30</f>
        <v>448.12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6"/>
    </row>
    <row r="23" spans="1:17" s="24" customFormat="1" x14ac:dyDescent="0.2">
      <c r="A23" s="33"/>
      <c r="B23" s="19">
        <v>1</v>
      </c>
      <c r="C23" s="20" t="s">
        <v>25</v>
      </c>
      <c r="D23" s="21" t="s">
        <v>15</v>
      </c>
      <c r="E23" s="22">
        <f>+E27</f>
        <v>500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3"/>
    </row>
    <row r="24" spans="1:17" s="24" customFormat="1" ht="72" x14ac:dyDescent="0.2">
      <c r="A24" s="33"/>
      <c r="B24" s="19"/>
      <c r="C24" s="41" t="s">
        <v>88</v>
      </c>
      <c r="D24" s="28" t="s">
        <v>60</v>
      </c>
      <c r="E24" s="29">
        <v>1</v>
      </c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/>
    </row>
    <row r="25" spans="1:17" s="24" customFormat="1" ht="60" x14ac:dyDescent="0.2">
      <c r="A25" s="33"/>
      <c r="B25" s="19"/>
      <c r="C25" s="42" t="s">
        <v>102</v>
      </c>
      <c r="D25" s="28" t="s">
        <v>60</v>
      </c>
      <c r="E25" s="29">
        <v>1</v>
      </c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30"/>
    </row>
    <row r="26" spans="1:17" s="24" customFormat="1" ht="72" x14ac:dyDescent="0.2">
      <c r="A26" s="33"/>
      <c r="B26" s="19"/>
      <c r="C26" s="42" t="s">
        <v>89</v>
      </c>
      <c r="D26" s="28" t="s">
        <v>68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spans="1:17" ht="36" x14ac:dyDescent="0.2">
      <c r="A27" s="43"/>
      <c r="B27" s="26"/>
      <c r="C27" s="41" t="s">
        <v>93</v>
      </c>
      <c r="D27" s="44" t="s">
        <v>92</v>
      </c>
      <c r="E27" s="45">
        <v>500</v>
      </c>
      <c r="F27" s="45"/>
      <c r="G27" s="45"/>
      <c r="H27" s="45"/>
      <c r="I27" s="45"/>
      <c r="J27" s="45"/>
      <c r="K27" s="29"/>
      <c r="L27" s="29"/>
      <c r="M27" s="29"/>
      <c r="N27" s="29"/>
      <c r="O27" s="29"/>
      <c r="P27" s="29"/>
      <c r="Q27" s="30"/>
    </row>
    <row r="28" spans="1:17" ht="48" x14ac:dyDescent="0.2">
      <c r="A28" s="43"/>
      <c r="B28" s="26"/>
      <c r="C28" s="41" t="s">
        <v>90</v>
      </c>
      <c r="D28" s="44" t="s">
        <v>60</v>
      </c>
      <c r="E28" s="45">
        <v>1</v>
      </c>
      <c r="F28" s="45"/>
      <c r="G28" s="45"/>
      <c r="H28" s="45"/>
      <c r="I28" s="45"/>
      <c r="J28" s="45"/>
      <c r="K28" s="29"/>
      <c r="L28" s="29"/>
      <c r="M28" s="29"/>
      <c r="N28" s="29"/>
      <c r="O28" s="29"/>
      <c r="P28" s="29"/>
      <c r="Q28" s="30"/>
    </row>
    <row r="29" spans="1:17" s="24" customFormat="1" x14ac:dyDescent="0.2">
      <c r="A29" s="33"/>
      <c r="B29" s="19">
        <v>3</v>
      </c>
      <c r="C29" s="20" t="s">
        <v>26</v>
      </c>
      <c r="D29" s="21" t="s">
        <v>15</v>
      </c>
      <c r="E29" s="22">
        <f>+E30</f>
        <v>448.12</v>
      </c>
      <c r="F29" s="22"/>
      <c r="G29" s="22"/>
      <c r="H29" s="22"/>
      <c r="I29" s="46"/>
      <c r="J29" s="22"/>
      <c r="K29" s="22"/>
      <c r="L29" s="22"/>
      <c r="M29" s="22"/>
      <c r="N29" s="22"/>
      <c r="O29" s="22"/>
      <c r="P29" s="22"/>
      <c r="Q29" s="23"/>
    </row>
    <row r="30" spans="1:17" ht="24" x14ac:dyDescent="0.2">
      <c r="A30" s="43"/>
      <c r="B30" s="26"/>
      <c r="C30" s="41" t="s">
        <v>27</v>
      </c>
      <c r="D30" s="28" t="s">
        <v>15</v>
      </c>
      <c r="E30" s="29">
        <f>26.36*17</f>
        <v>448.12</v>
      </c>
      <c r="F30" s="45"/>
      <c r="G30" s="45"/>
      <c r="H30" s="45"/>
      <c r="I30" s="45"/>
      <c r="J30" s="45"/>
      <c r="K30" s="29"/>
      <c r="L30" s="29"/>
      <c r="M30" s="29"/>
      <c r="N30" s="29"/>
      <c r="O30" s="29"/>
      <c r="P30" s="29"/>
      <c r="Q30" s="30"/>
    </row>
    <row r="31" spans="1:17" s="24" customFormat="1" x14ac:dyDescent="0.2">
      <c r="A31" s="33"/>
      <c r="B31" s="19">
        <v>10</v>
      </c>
      <c r="C31" s="20" t="s">
        <v>28</v>
      </c>
      <c r="D31" s="21" t="s">
        <v>29</v>
      </c>
      <c r="E31" s="22">
        <f>+E32</f>
        <v>17.2</v>
      </c>
      <c r="F31" s="22"/>
      <c r="G31" s="22"/>
      <c r="H31" s="22"/>
      <c r="I31" s="46"/>
      <c r="J31" s="22"/>
      <c r="K31" s="22"/>
      <c r="L31" s="22"/>
      <c r="M31" s="22"/>
      <c r="N31" s="22"/>
      <c r="O31" s="22"/>
      <c r="P31" s="22"/>
      <c r="Q31" s="23"/>
    </row>
    <row r="32" spans="1:17" ht="36" x14ac:dyDescent="0.2">
      <c r="A32" s="34"/>
      <c r="B32" s="26"/>
      <c r="C32" s="47" t="s">
        <v>79</v>
      </c>
      <c r="D32" s="28" t="s">
        <v>29</v>
      </c>
      <c r="E32" s="45">
        <v>17.2</v>
      </c>
      <c r="F32" s="45"/>
      <c r="G32" s="45"/>
      <c r="H32" s="45"/>
      <c r="I32" s="45"/>
      <c r="J32" s="45"/>
      <c r="K32" s="29"/>
      <c r="L32" s="29"/>
      <c r="M32" s="29"/>
      <c r="N32" s="29"/>
      <c r="O32" s="29"/>
      <c r="P32" s="29"/>
      <c r="Q32" s="30"/>
    </row>
    <row r="33" spans="1:17" ht="48" x14ac:dyDescent="0.2">
      <c r="A33" s="34"/>
      <c r="B33" s="26"/>
      <c r="C33" s="47" t="s">
        <v>103</v>
      </c>
      <c r="D33" s="28" t="s">
        <v>69</v>
      </c>
      <c r="E33" s="45">
        <f>17*2</f>
        <v>34</v>
      </c>
      <c r="F33" s="45"/>
      <c r="G33" s="45"/>
      <c r="H33" s="45"/>
      <c r="I33" s="45"/>
      <c r="J33" s="45"/>
      <c r="K33" s="29"/>
      <c r="L33" s="29"/>
      <c r="M33" s="29"/>
      <c r="N33" s="29"/>
      <c r="O33" s="29"/>
      <c r="P33" s="29"/>
      <c r="Q33" s="30"/>
    </row>
    <row r="34" spans="1:17" s="24" customFormat="1" x14ac:dyDescent="0.2">
      <c r="A34" s="13">
        <v>90</v>
      </c>
      <c r="B34" s="14" t="s">
        <v>13</v>
      </c>
      <c r="C34" s="32" t="s">
        <v>30</v>
      </c>
      <c r="D34" s="16" t="s">
        <v>15</v>
      </c>
      <c r="E34" s="17">
        <v>390.86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36"/>
    </row>
    <row r="35" spans="1:17" s="24" customFormat="1" x14ac:dyDescent="0.2">
      <c r="A35" s="48"/>
      <c r="B35" s="19">
        <v>1</v>
      </c>
      <c r="C35" s="20" t="s">
        <v>31</v>
      </c>
      <c r="D35" s="21" t="s">
        <v>15</v>
      </c>
      <c r="E35" s="22">
        <v>390.86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3"/>
    </row>
    <row r="36" spans="1:17" ht="36" x14ac:dyDescent="0.2">
      <c r="A36" s="49"/>
      <c r="B36" s="19"/>
      <c r="C36" s="31" t="s">
        <v>101</v>
      </c>
      <c r="D36" s="28" t="s">
        <v>15</v>
      </c>
      <c r="E36" s="29">
        <v>383</v>
      </c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30"/>
    </row>
    <row r="37" spans="1:17" ht="36" x14ac:dyDescent="0.2">
      <c r="A37" s="49"/>
      <c r="B37" s="19"/>
      <c r="C37" s="31" t="s">
        <v>100</v>
      </c>
      <c r="D37" s="28" t="s">
        <v>15</v>
      </c>
      <c r="E37" s="29">
        <f>15*25</f>
        <v>375</v>
      </c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0"/>
    </row>
    <row r="38" spans="1:17" s="24" customFormat="1" x14ac:dyDescent="0.2">
      <c r="A38" s="13">
        <v>130</v>
      </c>
      <c r="B38" s="14" t="s">
        <v>13</v>
      </c>
      <c r="C38" s="32" t="s">
        <v>61</v>
      </c>
      <c r="D38" s="16" t="s">
        <v>32</v>
      </c>
      <c r="E38" s="17">
        <f>+E40+E41</f>
        <v>150</v>
      </c>
      <c r="F38" s="17"/>
      <c r="G38" s="17"/>
      <c r="H38" s="17"/>
      <c r="I38" s="50"/>
      <c r="J38" s="17"/>
      <c r="K38" s="17"/>
      <c r="L38" s="17"/>
      <c r="M38" s="17"/>
      <c r="N38" s="17"/>
      <c r="O38" s="17"/>
      <c r="P38" s="17"/>
      <c r="Q38" s="36"/>
    </row>
    <row r="39" spans="1:17" x14ac:dyDescent="0.2">
      <c r="A39" s="43"/>
      <c r="B39" s="19">
        <v>1</v>
      </c>
      <c r="C39" s="20" t="s">
        <v>77</v>
      </c>
      <c r="D39" s="21" t="s">
        <v>15</v>
      </c>
      <c r="E39" s="22">
        <f>+E40+E41</f>
        <v>150</v>
      </c>
      <c r="F39" s="22"/>
      <c r="G39" s="22"/>
      <c r="H39" s="22"/>
      <c r="I39" s="51"/>
      <c r="J39" s="22"/>
      <c r="K39" s="22"/>
      <c r="L39" s="22"/>
      <c r="M39" s="22"/>
      <c r="N39" s="22"/>
      <c r="O39" s="22"/>
      <c r="P39" s="22"/>
      <c r="Q39" s="23"/>
    </row>
    <row r="40" spans="1:17" ht="60" x14ac:dyDescent="0.2">
      <c r="A40" s="52"/>
      <c r="B40" s="53"/>
      <c r="C40" s="42" t="s">
        <v>104</v>
      </c>
      <c r="D40" s="54" t="s">
        <v>15</v>
      </c>
      <c r="E40" s="40">
        <v>75</v>
      </c>
      <c r="F40" s="40"/>
      <c r="G40" s="40"/>
      <c r="H40" s="40"/>
      <c r="I40" s="55"/>
      <c r="J40" s="40"/>
      <c r="K40" s="40"/>
      <c r="L40" s="40"/>
      <c r="M40" s="40"/>
      <c r="N40" s="40"/>
      <c r="O40" s="40"/>
      <c r="P40" s="40"/>
      <c r="Q40" s="56"/>
    </row>
    <row r="41" spans="1:17" ht="48" x14ac:dyDescent="0.2">
      <c r="A41" s="52"/>
      <c r="B41" s="53"/>
      <c r="C41" s="42" t="s">
        <v>94</v>
      </c>
      <c r="D41" s="54" t="s">
        <v>18</v>
      </c>
      <c r="E41" s="40">
        <v>75</v>
      </c>
      <c r="F41" s="40"/>
      <c r="G41" s="40"/>
      <c r="H41" s="40"/>
      <c r="I41" s="55"/>
      <c r="J41" s="40"/>
      <c r="K41" s="40"/>
      <c r="L41" s="40"/>
      <c r="M41" s="40"/>
      <c r="N41" s="40"/>
      <c r="O41" s="40"/>
      <c r="P41" s="40"/>
      <c r="Q41" s="56"/>
    </row>
    <row r="42" spans="1:17" ht="24" x14ac:dyDescent="0.2">
      <c r="A42" s="52"/>
      <c r="B42" s="53"/>
      <c r="C42" s="57" t="s">
        <v>62</v>
      </c>
      <c r="D42" s="44" t="s">
        <v>32</v>
      </c>
      <c r="E42" s="51">
        <v>1</v>
      </c>
      <c r="F42" s="29"/>
      <c r="G42" s="29"/>
      <c r="H42" s="29"/>
      <c r="I42" s="51"/>
      <c r="J42" s="29"/>
      <c r="K42" s="29"/>
      <c r="L42" s="29"/>
      <c r="M42" s="29"/>
      <c r="N42" s="29"/>
      <c r="O42" s="29"/>
      <c r="P42" s="29"/>
      <c r="Q42" s="30"/>
    </row>
    <row r="43" spans="1:17" ht="24" x14ac:dyDescent="0.2">
      <c r="A43" s="52"/>
      <c r="B43" s="53"/>
      <c r="C43" s="57" t="s">
        <v>63</v>
      </c>
      <c r="D43" s="44" t="s">
        <v>32</v>
      </c>
      <c r="E43" s="51">
        <v>2</v>
      </c>
      <c r="F43" s="29"/>
      <c r="G43" s="29"/>
      <c r="H43" s="29"/>
      <c r="I43" s="51"/>
      <c r="J43" s="29"/>
      <c r="K43" s="29"/>
      <c r="L43" s="29"/>
      <c r="M43" s="29"/>
      <c r="N43" s="29"/>
      <c r="O43" s="29"/>
      <c r="P43" s="29"/>
      <c r="Q43" s="30"/>
    </row>
    <row r="44" spans="1:17" x14ac:dyDescent="0.2">
      <c r="A44" s="13">
        <v>160</v>
      </c>
      <c r="B44" s="35"/>
      <c r="C44" s="32" t="s">
        <v>33</v>
      </c>
      <c r="D44" s="16" t="s">
        <v>34</v>
      </c>
      <c r="E44" s="58">
        <v>1</v>
      </c>
      <c r="F44" s="58"/>
      <c r="G44" s="58"/>
      <c r="H44" s="58"/>
      <c r="I44" s="58"/>
      <c r="J44" s="17"/>
      <c r="K44" s="58"/>
      <c r="L44" s="58"/>
      <c r="M44" s="58"/>
      <c r="N44" s="58"/>
      <c r="O44" s="58"/>
      <c r="P44" s="58"/>
      <c r="Q44" s="126"/>
    </row>
    <row r="45" spans="1:17" x14ac:dyDescent="0.2">
      <c r="A45" s="59" t="s">
        <v>13</v>
      </c>
      <c r="B45" s="19">
        <v>1</v>
      </c>
      <c r="C45" s="60" t="s">
        <v>35</v>
      </c>
      <c r="D45" s="61" t="s">
        <v>29</v>
      </c>
      <c r="E45" s="62">
        <f>+E46</f>
        <v>315</v>
      </c>
      <c r="F45" s="62"/>
      <c r="G45" s="62"/>
      <c r="H45" s="62"/>
      <c r="I45" s="62"/>
      <c r="J45" s="63"/>
      <c r="K45" s="62"/>
      <c r="L45" s="22"/>
      <c r="M45" s="22"/>
      <c r="N45" s="22"/>
      <c r="O45" s="22"/>
      <c r="P45" s="22"/>
      <c r="Q45" s="23"/>
    </row>
    <row r="46" spans="1:17" ht="48" x14ac:dyDescent="0.2">
      <c r="A46" s="59"/>
      <c r="B46" s="26"/>
      <c r="C46" s="64" t="s">
        <v>83</v>
      </c>
      <c r="D46" s="65" t="s">
        <v>36</v>
      </c>
      <c r="E46" s="66">
        <v>315</v>
      </c>
      <c r="F46" s="29"/>
      <c r="G46" s="66"/>
      <c r="H46" s="66"/>
      <c r="I46" s="66"/>
      <c r="J46" s="67"/>
      <c r="K46" s="29"/>
      <c r="L46" s="29"/>
      <c r="M46" s="29"/>
      <c r="N46" s="29"/>
      <c r="O46" s="29"/>
      <c r="P46" s="29"/>
      <c r="Q46" s="30"/>
    </row>
    <row r="47" spans="1:17" x14ac:dyDescent="0.2">
      <c r="A47" s="59"/>
      <c r="B47" s="19">
        <v>3</v>
      </c>
      <c r="C47" s="60" t="s">
        <v>37</v>
      </c>
      <c r="D47" s="61" t="s">
        <v>29</v>
      </c>
      <c r="E47" s="62">
        <f>+E48+E49</f>
        <v>986.85</v>
      </c>
      <c r="F47" s="62"/>
      <c r="G47" s="62"/>
      <c r="H47" s="62"/>
      <c r="I47" s="66"/>
      <c r="J47" s="67"/>
      <c r="K47" s="62"/>
      <c r="L47" s="22"/>
      <c r="M47" s="22"/>
      <c r="N47" s="22"/>
      <c r="O47" s="22"/>
      <c r="P47" s="22"/>
      <c r="Q47" s="23"/>
    </row>
    <row r="48" spans="1:17" s="24" customFormat="1" ht="36" x14ac:dyDescent="0.2">
      <c r="A48" s="59"/>
      <c r="B48" s="26"/>
      <c r="C48" s="68" t="s">
        <v>38</v>
      </c>
      <c r="D48" s="44" t="s">
        <v>36</v>
      </c>
      <c r="E48" s="69">
        <f>E46*3</f>
        <v>945</v>
      </c>
      <c r="F48" s="29"/>
      <c r="G48" s="66"/>
      <c r="H48" s="66"/>
      <c r="I48" s="66"/>
      <c r="J48" s="67"/>
      <c r="K48" s="29"/>
      <c r="L48" s="29"/>
      <c r="M48" s="29"/>
      <c r="N48" s="29"/>
      <c r="O48" s="29"/>
      <c r="P48" s="29"/>
      <c r="Q48" s="30"/>
    </row>
    <row r="49" spans="1:17" s="70" customFormat="1" ht="12.75" x14ac:dyDescent="0.2">
      <c r="A49" s="59"/>
      <c r="B49" s="26"/>
      <c r="C49" s="64" t="s">
        <v>95</v>
      </c>
      <c r="D49" s="65" t="s">
        <v>36</v>
      </c>
      <c r="E49" s="69">
        <f>27*1.55</f>
        <v>41.85</v>
      </c>
      <c r="F49" s="29"/>
      <c r="G49" s="66"/>
      <c r="H49" s="66"/>
      <c r="I49" s="66"/>
      <c r="J49" s="67"/>
      <c r="K49" s="29"/>
      <c r="L49" s="29"/>
      <c r="M49" s="29"/>
      <c r="N49" s="29"/>
      <c r="O49" s="29"/>
      <c r="P49" s="29"/>
      <c r="Q49" s="30"/>
    </row>
    <row r="50" spans="1:17" s="71" customFormat="1" ht="12.75" x14ac:dyDescent="0.2">
      <c r="A50" s="59"/>
      <c r="B50" s="19">
        <v>4</v>
      </c>
      <c r="C50" s="60" t="s">
        <v>39</v>
      </c>
      <c r="D50" s="61" t="s">
        <v>32</v>
      </c>
      <c r="E50" s="62">
        <f>+E51+E52+E53+E54+E55</f>
        <v>40</v>
      </c>
      <c r="F50" s="62"/>
      <c r="G50" s="62"/>
      <c r="H50" s="62"/>
      <c r="I50" s="66"/>
      <c r="J50" s="63"/>
      <c r="K50" s="62"/>
      <c r="L50" s="22"/>
      <c r="M50" s="22"/>
      <c r="N50" s="22"/>
      <c r="O50" s="22"/>
      <c r="P50" s="22"/>
      <c r="Q50" s="23"/>
    </row>
    <row r="51" spans="1:17" s="70" customFormat="1" ht="60" x14ac:dyDescent="0.2">
      <c r="A51" s="59"/>
      <c r="B51" s="26"/>
      <c r="C51" s="64" t="s">
        <v>76</v>
      </c>
      <c r="D51" s="65" t="s">
        <v>32</v>
      </c>
      <c r="E51" s="66">
        <v>12</v>
      </c>
      <c r="F51" s="29"/>
      <c r="G51" s="66"/>
      <c r="H51" s="66"/>
      <c r="I51" s="66"/>
      <c r="J51" s="67"/>
      <c r="K51" s="29"/>
      <c r="L51" s="29"/>
      <c r="M51" s="29"/>
      <c r="N51" s="29"/>
      <c r="O51" s="29"/>
      <c r="P51" s="29"/>
      <c r="Q51" s="30"/>
    </row>
    <row r="52" spans="1:17" s="71" customFormat="1" ht="36" x14ac:dyDescent="0.2">
      <c r="A52" s="59"/>
      <c r="B52" s="26"/>
      <c r="C52" s="64" t="s">
        <v>107</v>
      </c>
      <c r="D52" s="65" t="s">
        <v>32</v>
      </c>
      <c r="E52" s="66">
        <v>12</v>
      </c>
      <c r="F52" s="29"/>
      <c r="G52" s="66"/>
      <c r="H52" s="66"/>
      <c r="I52" s="66"/>
      <c r="J52" s="67"/>
      <c r="K52" s="29"/>
      <c r="L52" s="29"/>
      <c r="M52" s="29"/>
      <c r="N52" s="29"/>
      <c r="O52" s="29"/>
      <c r="P52" s="29"/>
      <c r="Q52" s="30"/>
    </row>
    <row r="53" spans="1:17" s="71" customFormat="1" ht="36" x14ac:dyDescent="0.2">
      <c r="A53" s="59"/>
      <c r="B53" s="26"/>
      <c r="C53" s="64" t="s">
        <v>85</v>
      </c>
      <c r="D53" s="65" t="s">
        <v>32</v>
      </c>
      <c r="E53" s="66">
        <v>3</v>
      </c>
      <c r="F53" s="29"/>
      <c r="G53" s="66"/>
      <c r="H53" s="66"/>
      <c r="I53" s="66"/>
      <c r="J53" s="67"/>
      <c r="K53" s="29"/>
      <c r="L53" s="29"/>
      <c r="M53" s="29"/>
      <c r="N53" s="29"/>
      <c r="O53" s="29"/>
      <c r="P53" s="29"/>
      <c r="Q53" s="30"/>
    </row>
    <row r="54" spans="1:17" s="71" customFormat="1" ht="60" x14ac:dyDescent="0.2">
      <c r="A54" s="59"/>
      <c r="B54" s="26"/>
      <c r="C54" s="64" t="s">
        <v>84</v>
      </c>
      <c r="D54" s="65" t="s">
        <v>32</v>
      </c>
      <c r="E54" s="66">
        <v>5</v>
      </c>
      <c r="F54" s="29"/>
      <c r="G54" s="66"/>
      <c r="H54" s="66"/>
      <c r="I54" s="66"/>
      <c r="J54" s="67"/>
      <c r="K54" s="29"/>
      <c r="L54" s="29"/>
      <c r="M54" s="29"/>
      <c r="N54" s="29"/>
      <c r="O54" s="29"/>
      <c r="P54" s="29"/>
      <c r="Q54" s="30"/>
    </row>
    <row r="55" spans="1:17" s="71" customFormat="1" ht="84" x14ac:dyDescent="0.2">
      <c r="A55" s="72"/>
      <c r="B55" s="73"/>
      <c r="C55" s="64" t="s">
        <v>86</v>
      </c>
      <c r="D55" s="65" t="s">
        <v>32</v>
      </c>
      <c r="E55" s="66">
        <v>8</v>
      </c>
      <c r="F55" s="45"/>
      <c r="G55" s="66"/>
      <c r="H55" s="74"/>
      <c r="I55" s="66"/>
      <c r="J55" s="75"/>
      <c r="K55" s="29"/>
      <c r="L55" s="29"/>
      <c r="M55" s="29"/>
      <c r="N55" s="29"/>
      <c r="O55" s="29"/>
      <c r="P55" s="29"/>
      <c r="Q55" s="30"/>
    </row>
    <row r="56" spans="1:17" s="71" customFormat="1" ht="12.75" x14ac:dyDescent="0.2">
      <c r="A56" s="76"/>
      <c r="B56" s="19">
        <v>5</v>
      </c>
      <c r="C56" s="77" t="s">
        <v>40</v>
      </c>
      <c r="D56" s="61" t="s">
        <v>32</v>
      </c>
      <c r="E56" s="62">
        <v>1</v>
      </c>
      <c r="F56" s="62"/>
      <c r="G56" s="62"/>
      <c r="H56" s="62"/>
      <c r="I56" s="62"/>
      <c r="J56" s="63"/>
      <c r="K56" s="62"/>
      <c r="L56" s="46"/>
      <c r="M56" s="46"/>
      <c r="N56" s="46"/>
      <c r="O56" s="46"/>
      <c r="P56" s="46"/>
      <c r="Q56" s="78"/>
    </row>
    <row r="57" spans="1:17" s="71" customFormat="1" ht="48" x14ac:dyDescent="0.2">
      <c r="A57" s="79"/>
      <c r="B57" s="26"/>
      <c r="C57" s="68" t="s">
        <v>64</v>
      </c>
      <c r="D57" s="65" t="s">
        <v>32</v>
      </c>
      <c r="E57" s="66">
        <v>1</v>
      </c>
      <c r="F57" s="29"/>
      <c r="G57" s="66"/>
      <c r="H57" s="66"/>
      <c r="I57" s="66"/>
      <c r="J57" s="67"/>
      <c r="K57" s="29"/>
      <c r="L57" s="29"/>
      <c r="M57" s="29"/>
      <c r="N57" s="29"/>
      <c r="O57" s="29"/>
      <c r="P57" s="29"/>
      <c r="Q57" s="30"/>
    </row>
    <row r="58" spans="1:17" s="71" customFormat="1" ht="12" x14ac:dyDescent="0.2">
      <c r="A58" s="80"/>
      <c r="B58" s="26"/>
      <c r="C58" s="68" t="s">
        <v>41</v>
      </c>
      <c r="D58" s="65" t="s">
        <v>32</v>
      </c>
      <c r="E58" s="66">
        <v>4</v>
      </c>
      <c r="F58" s="29"/>
      <c r="G58" s="66"/>
      <c r="H58" s="66"/>
      <c r="I58" s="66"/>
      <c r="J58" s="67"/>
      <c r="K58" s="29"/>
      <c r="L58" s="29"/>
      <c r="M58" s="29"/>
      <c r="N58" s="29"/>
      <c r="O58" s="29"/>
      <c r="P58" s="29"/>
      <c r="Q58" s="30"/>
    </row>
    <row r="59" spans="1:17" s="71" customFormat="1" ht="12" x14ac:dyDescent="0.2">
      <c r="A59" s="80"/>
      <c r="B59" s="26"/>
      <c r="C59" s="68" t="s">
        <v>42</v>
      </c>
      <c r="D59" s="65" t="s">
        <v>32</v>
      </c>
      <c r="E59" s="66">
        <v>3</v>
      </c>
      <c r="F59" s="29"/>
      <c r="G59" s="66"/>
      <c r="H59" s="66"/>
      <c r="I59" s="66"/>
      <c r="J59" s="67"/>
      <c r="K59" s="29"/>
      <c r="L59" s="29"/>
      <c r="M59" s="29"/>
      <c r="N59" s="29"/>
      <c r="O59" s="29"/>
      <c r="P59" s="29"/>
      <c r="Q59" s="30"/>
    </row>
    <row r="60" spans="1:17" s="71" customFormat="1" ht="36" x14ac:dyDescent="0.2">
      <c r="A60" s="80"/>
      <c r="B60" s="26"/>
      <c r="C60" s="68" t="s">
        <v>81</v>
      </c>
      <c r="D60" s="65" t="s">
        <v>32</v>
      </c>
      <c r="E60" s="66">
        <v>1</v>
      </c>
      <c r="F60" s="29"/>
      <c r="G60" s="66"/>
      <c r="H60" s="66"/>
      <c r="I60" s="66"/>
      <c r="J60" s="67"/>
      <c r="K60" s="29"/>
      <c r="L60" s="29"/>
      <c r="M60" s="29"/>
      <c r="N60" s="29"/>
      <c r="O60" s="29"/>
      <c r="P60" s="29"/>
      <c r="Q60" s="30"/>
    </row>
    <row r="61" spans="1:17" s="71" customFormat="1" ht="12.75" x14ac:dyDescent="0.2">
      <c r="A61" s="76"/>
      <c r="B61" s="19">
        <v>6</v>
      </c>
      <c r="C61" s="60" t="s">
        <v>43</v>
      </c>
      <c r="D61" s="61" t="s">
        <v>34</v>
      </c>
      <c r="E61" s="62">
        <v>1</v>
      </c>
      <c r="F61" s="62"/>
      <c r="G61" s="62"/>
      <c r="H61" s="62"/>
      <c r="I61" s="66"/>
      <c r="J61" s="63"/>
      <c r="K61" s="81"/>
      <c r="L61" s="46"/>
      <c r="M61" s="46"/>
      <c r="N61" s="46"/>
      <c r="O61" s="46"/>
      <c r="P61" s="46"/>
      <c r="Q61" s="78"/>
    </row>
    <row r="62" spans="1:17" s="71" customFormat="1" ht="12" x14ac:dyDescent="0.2">
      <c r="A62" s="80"/>
      <c r="B62" s="26"/>
      <c r="C62" s="41" t="s">
        <v>44</v>
      </c>
      <c r="D62" s="65" t="s">
        <v>29</v>
      </c>
      <c r="E62" s="66">
        <v>50</v>
      </c>
      <c r="F62" s="29"/>
      <c r="G62" s="66"/>
      <c r="H62" s="66"/>
      <c r="I62" s="66"/>
      <c r="J62" s="67"/>
      <c r="K62" s="29"/>
      <c r="L62" s="29"/>
      <c r="M62" s="29"/>
      <c r="N62" s="29"/>
      <c r="O62" s="29"/>
      <c r="P62" s="29"/>
      <c r="Q62" s="30"/>
    </row>
    <row r="63" spans="1:17" s="71" customFormat="1" ht="12" x14ac:dyDescent="0.2">
      <c r="A63" s="80"/>
      <c r="B63" s="26"/>
      <c r="C63" s="82" t="s">
        <v>45</v>
      </c>
      <c r="D63" s="65" t="s">
        <v>29</v>
      </c>
      <c r="E63" s="66">
        <v>3</v>
      </c>
      <c r="F63" s="29"/>
      <c r="G63" s="66"/>
      <c r="H63" s="66"/>
      <c r="I63" s="66"/>
      <c r="J63" s="67"/>
      <c r="K63" s="29"/>
      <c r="L63" s="29"/>
      <c r="M63" s="29"/>
      <c r="N63" s="29"/>
      <c r="O63" s="29"/>
      <c r="P63" s="29"/>
      <c r="Q63" s="30"/>
    </row>
    <row r="64" spans="1:17" s="71" customFormat="1" ht="12" x14ac:dyDescent="0.2">
      <c r="A64" s="80"/>
      <c r="B64" s="26"/>
      <c r="C64" s="82" t="s">
        <v>46</v>
      </c>
      <c r="D64" s="65" t="s">
        <v>32</v>
      </c>
      <c r="E64" s="66">
        <v>1</v>
      </c>
      <c r="F64" s="29"/>
      <c r="G64" s="66"/>
      <c r="H64" s="66"/>
      <c r="I64" s="66"/>
      <c r="J64" s="67"/>
      <c r="K64" s="29"/>
      <c r="L64" s="29"/>
      <c r="M64" s="29"/>
      <c r="N64" s="29"/>
      <c r="O64" s="29"/>
      <c r="P64" s="29"/>
      <c r="Q64" s="30"/>
    </row>
    <row r="65" spans="1:17" s="70" customFormat="1" ht="12.75" x14ac:dyDescent="0.2">
      <c r="A65" s="80"/>
      <c r="B65" s="26"/>
      <c r="C65" s="82" t="s">
        <v>47</v>
      </c>
      <c r="D65" s="65" t="s">
        <v>32</v>
      </c>
      <c r="E65" s="66">
        <v>1</v>
      </c>
      <c r="F65" s="29"/>
      <c r="G65" s="66"/>
      <c r="H65" s="66"/>
      <c r="I65" s="66"/>
      <c r="J65" s="67"/>
      <c r="K65" s="29"/>
      <c r="L65" s="29"/>
      <c r="M65" s="29"/>
      <c r="N65" s="29"/>
      <c r="O65" s="29"/>
      <c r="P65" s="29"/>
      <c r="Q65" s="30"/>
    </row>
    <row r="66" spans="1:17" s="71" customFormat="1" ht="24" x14ac:dyDescent="0.2">
      <c r="A66" s="80"/>
      <c r="B66" s="26"/>
      <c r="C66" s="64" t="s">
        <v>106</v>
      </c>
      <c r="D66" s="65" t="s">
        <v>29</v>
      </c>
      <c r="E66" s="66">
        <v>15</v>
      </c>
      <c r="F66" s="29"/>
      <c r="G66" s="66"/>
      <c r="H66" s="66"/>
      <c r="I66" s="66"/>
      <c r="J66" s="67"/>
      <c r="K66" s="29"/>
      <c r="L66" s="29"/>
      <c r="M66" s="29"/>
      <c r="N66" s="29"/>
      <c r="O66" s="29"/>
      <c r="P66" s="29"/>
      <c r="Q66" s="30"/>
    </row>
    <row r="67" spans="1:17" s="71" customFormat="1" ht="48" x14ac:dyDescent="0.2">
      <c r="A67" s="80"/>
      <c r="B67" s="26"/>
      <c r="C67" s="64" t="s">
        <v>105</v>
      </c>
      <c r="D67" s="65" t="s">
        <v>19</v>
      </c>
      <c r="E67" s="66">
        <v>1</v>
      </c>
      <c r="F67" s="29"/>
      <c r="G67" s="66"/>
      <c r="H67" s="66"/>
      <c r="I67" s="66"/>
      <c r="J67" s="67"/>
      <c r="K67" s="29"/>
      <c r="L67" s="46"/>
      <c r="M67" s="46"/>
      <c r="N67" s="46"/>
      <c r="O67" s="46"/>
      <c r="P67" s="46"/>
      <c r="Q67" s="30"/>
    </row>
    <row r="68" spans="1:17" s="71" customFormat="1" x14ac:dyDescent="0.2">
      <c r="A68" s="13">
        <v>200</v>
      </c>
      <c r="B68" s="14"/>
      <c r="C68" s="32" t="s">
        <v>49</v>
      </c>
      <c r="D68" s="16" t="s">
        <v>34</v>
      </c>
      <c r="E68" s="17">
        <v>1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36"/>
    </row>
    <row r="69" spans="1:17" s="71" customFormat="1" ht="12.75" x14ac:dyDescent="0.2">
      <c r="A69" s="83"/>
      <c r="B69" s="19">
        <v>1</v>
      </c>
      <c r="C69" s="77" t="s">
        <v>66</v>
      </c>
      <c r="D69" s="84" t="s">
        <v>15</v>
      </c>
      <c r="E69" s="85">
        <v>9.6999999999999993</v>
      </c>
      <c r="F69" s="85"/>
      <c r="G69" s="85"/>
      <c r="H69" s="85"/>
      <c r="I69" s="45"/>
      <c r="J69" s="46"/>
      <c r="K69" s="22"/>
      <c r="L69" s="46"/>
      <c r="M69" s="46"/>
      <c r="N69" s="46"/>
      <c r="O69" s="46"/>
      <c r="P69" s="46"/>
      <c r="Q69" s="78"/>
    </row>
    <row r="70" spans="1:17" s="71" customFormat="1" ht="24" x14ac:dyDescent="0.2">
      <c r="A70" s="86"/>
      <c r="B70" s="127"/>
      <c r="C70" s="87" t="s">
        <v>80</v>
      </c>
      <c r="D70" s="88" t="s">
        <v>65</v>
      </c>
      <c r="E70" s="89">
        <f>(17+17+27)*0.5*1</f>
        <v>30.5</v>
      </c>
      <c r="F70" s="90"/>
      <c r="G70" s="90"/>
      <c r="H70" s="90"/>
      <c r="I70" s="90"/>
      <c r="J70" s="90"/>
      <c r="K70" s="29"/>
      <c r="L70" s="29"/>
      <c r="M70" s="29"/>
      <c r="N70" s="29"/>
      <c r="O70" s="29"/>
      <c r="P70" s="29"/>
      <c r="Q70" s="30"/>
    </row>
    <row r="71" spans="1:17" s="71" customFormat="1" ht="12.75" x14ac:dyDescent="0.2">
      <c r="A71" s="86"/>
      <c r="B71" s="19">
        <v>2</v>
      </c>
      <c r="C71" s="77" t="s">
        <v>59</v>
      </c>
      <c r="D71" s="88"/>
      <c r="E71" s="89"/>
      <c r="F71" s="90"/>
      <c r="G71" s="90"/>
      <c r="H71" s="90"/>
      <c r="I71" s="90"/>
      <c r="J71" s="90"/>
      <c r="K71" s="29"/>
      <c r="L71" s="29"/>
      <c r="M71" s="29"/>
      <c r="N71" s="29"/>
      <c r="O71" s="29"/>
      <c r="P71" s="29"/>
      <c r="Q71" s="30"/>
    </row>
    <row r="72" spans="1:17" s="24" customFormat="1" ht="24" x14ac:dyDescent="0.2">
      <c r="A72" s="86"/>
      <c r="B72" s="91"/>
      <c r="C72" s="87" t="s">
        <v>82</v>
      </c>
      <c r="D72" s="88" t="s">
        <v>48</v>
      </c>
      <c r="E72" s="89">
        <v>244</v>
      </c>
      <c r="F72" s="90"/>
      <c r="G72" s="90"/>
      <c r="H72" s="90"/>
      <c r="I72" s="90"/>
      <c r="J72" s="90"/>
      <c r="K72" s="29"/>
      <c r="L72" s="29"/>
      <c r="M72" s="29"/>
      <c r="N72" s="29"/>
      <c r="O72" s="29"/>
      <c r="P72" s="29"/>
      <c r="Q72" s="30"/>
    </row>
    <row r="73" spans="1:17" x14ac:dyDescent="0.2">
      <c r="A73" s="92" t="s">
        <v>50</v>
      </c>
      <c r="B73" s="14" t="s">
        <v>13</v>
      </c>
      <c r="C73" s="32" t="s">
        <v>51</v>
      </c>
      <c r="D73" s="16" t="s">
        <v>34</v>
      </c>
      <c r="E73" s="17">
        <v>1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36"/>
    </row>
    <row r="74" spans="1:17" s="24" customFormat="1" x14ac:dyDescent="0.2">
      <c r="A74" s="93" t="s">
        <v>13</v>
      </c>
      <c r="B74" s="19">
        <v>3</v>
      </c>
      <c r="C74" s="20" t="s">
        <v>52</v>
      </c>
      <c r="D74" s="21" t="s">
        <v>34</v>
      </c>
      <c r="E74" s="22">
        <v>1</v>
      </c>
      <c r="F74" s="22"/>
      <c r="G74" s="22"/>
      <c r="H74" s="22"/>
      <c r="I74" s="22"/>
      <c r="J74" s="22"/>
      <c r="K74" s="22"/>
      <c r="L74" s="46"/>
      <c r="M74" s="46"/>
      <c r="N74" s="46"/>
      <c r="O74" s="46"/>
      <c r="P74" s="46"/>
      <c r="Q74" s="78"/>
    </row>
    <row r="75" spans="1:17" s="24" customFormat="1" x14ac:dyDescent="0.2">
      <c r="A75" s="94"/>
      <c r="B75" s="26"/>
      <c r="C75" s="27" t="s">
        <v>53</v>
      </c>
      <c r="D75" s="28" t="s">
        <v>34</v>
      </c>
      <c r="E75" s="29">
        <v>1</v>
      </c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</row>
    <row r="76" spans="1:17" x14ac:dyDescent="0.2">
      <c r="A76" s="92"/>
      <c r="B76" s="14"/>
      <c r="C76" s="15" t="s">
        <v>54</v>
      </c>
      <c r="D76" s="95"/>
      <c r="E76" s="96"/>
      <c r="F76" s="96"/>
      <c r="G76" s="96"/>
      <c r="H76" s="96"/>
      <c r="I76" s="96"/>
      <c r="J76" s="17"/>
      <c r="K76" s="97"/>
      <c r="L76" s="98"/>
      <c r="M76" s="98"/>
      <c r="N76" s="98"/>
      <c r="O76" s="98"/>
      <c r="P76" s="98"/>
      <c r="Q76" s="98"/>
    </row>
    <row r="77" spans="1:17" s="24" customFormat="1" x14ac:dyDescent="0.2">
      <c r="A77" s="99"/>
      <c r="B77" s="100"/>
      <c r="C77" s="101" t="s">
        <v>55</v>
      </c>
      <c r="D77" s="120"/>
      <c r="E77" s="69"/>
      <c r="F77" s="103"/>
      <c r="G77" s="103"/>
      <c r="H77" s="103"/>
      <c r="I77" s="103"/>
      <c r="J77" s="45"/>
      <c r="K77" s="104"/>
      <c r="L77" s="105"/>
      <c r="M77" s="105"/>
      <c r="N77" s="105"/>
      <c r="O77" s="105"/>
      <c r="P77" s="105"/>
      <c r="Q77" s="121"/>
    </row>
    <row r="78" spans="1:17" x14ac:dyDescent="0.2">
      <c r="A78" s="99"/>
      <c r="B78" s="100"/>
      <c r="C78" s="101" t="s">
        <v>96</v>
      </c>
      <c r="D78" s="120"/>
      <c r="E78" s="69"/>
      <c r="F78" s="103"/>
      <c r="G78" s="103"/>
      <c r="H78" s="103"/>
      <c r="I78" s="103"/>
      <c r="J78" s="45"/>
      <c r="K78" s="104"/>
      <c r="L78" s="104"/>
      <c r="M78" s="104"/>
      <c r="N78" s="104"/>
      <c r="O78" s="104"/>
      <c r="P78" s="104"/>
      <c r="Q78" s="121"/>
    </row>
    <row r="79" spans="1:17" x14ac:dyDescent="0.2">
      <c r="A79" s="99"/>
      <c r="B79" s="100"/>
      <c r="C79" s="101" t="s">
        <v>97</v>
      </c>
      <c r="D79" s="120"/>
      <c r="E79" s="69"/>
      <c r="F79" s="103"/>
      <c r="G79" s="103"/>
      <c r="H79" s="103"/>
      <c r="I79" s="103"/>
      <c r="J79" s="45"/>
      <c r="K79" s="104"/>
      <c r="L79" s="104"/>
      <c r="M79" s="104"/>
      <c r="N79" s="104"/>
      <c r="O79" s="104"/>
      <c r="P79" s="104"/>
      <c r="Q79" s="121"/>
    </row>
    <row r="80" spans="1:17" s="24" customFormat="1" x14ac:dyDescent="0.2">
      <c r="A80" s="99"/>
      <c r="B80" s="100"/>
      <c r="C80" s="101" t="s">
        <v>98</v>
      </c>
      <c r="D80" s="102"/>
      <c r="E80" s="69"/>
      <c r="F80" s="103"/>
      <c r="G80" s="103"/>
      <c r="H80" s="103"/>
      <c r="I80" s="103"/>
      <c r="J80" s="45"/>
      <c r="K80" s="104"/>
      <c r="L80" s="104"/>
      <c r="M80" s="104"/>
      <c r="N80" s="104"/>
      <c r="O80" s="104"/>
      <c r="P80" s="104"/>
      <c r="Q80" s="122"/>
    </row>
    <row r="81" spans="1:17" x14ac:dyDescent="0.2">
      <c r="A81" s="99"/>
      <c r="B81" s="100"/>
      <c r="C81" s="106" t="s">
        <v>56</v>
      </c>
      <c r="D81" s="120"/>
      <c r="E81" s="69"/>
      <c r="F81" s="107"/>
      <c r="G81" s="107"/>
      <c r="H81" s="107"/>
      <c r="I81" s="107"/>
      <c r="J81" s="45"/>
      <c r="K81" s="104"/>
      <c r="L81" s="104"/>
      <c r="M81" s="104"/>
      <c r="N81" s="104"/>
      <c r="O81" s="104"/>
      <c r="P81" s="104"/>
      <c r="Q81" s="121"/>
    </row>
    <row r="82" spans="1:17" ht="16.5" thickBot="1" x14ac:dyDescent="0.25">
      <c r="A82" s="108"/>
      <c r="B82" s="109"/>
      <c r="C82" s="110" t="s">
        <v>57</v>
      </c>
      <c r="D82" s="111"/>
      <c r="E82" s="112"/>
      <c r="F82" s="113"/>
      <c r="G82" s="113"/>
      <c r="H82" s="113"/>
      <c r="I82" s="113"/>
      <c r="J82" s="114"/>
      <c r="K82" s="115"/>
      <c r="L82" s="115"/>
      <c r="M82" s="115"/>
      <c r="N82" s="115"/>
      <c r="O82" s="115"/>
      <c r="P82" s="115"/>
      <c r="Q82" s="116"/>
    </row>
    <row r="83" spans="1:17" x14ac:dyDescent="0.2">
      <c r="A83" s="117"/>
      <c r="Q83" s="118"/>
    </row>
    <row r="84" spans="1:17" x14ac:dyDescent="0.2">
      <c r="A84" s="117"/>
    </row>
    <row r="85" spans="1:17" x14ac:dyDescent="0.2">
      <c r="A85" s="117"/>
    </row>
    <row r="86" spans="1:17" x14ac:dyDescent="0.2">
      <c r="A86" s="117"/>
    </row>
    <row r="87" spans="1:17" x14ac:dyDescent="0.2">
      <c r="A87" s="117"/>
      <c r="F87" s="2" t="s">
        <v>58</v>
      </c>
    </row>
    <row r="88" spans="1:17" x14ac:dyDescent="0.2">
      <c r="A88" s="117"/>
    </row>
    <row r="89" spans="1:17" x14ac:dyDescent="0.2">
      <c r="A89" s="117"/>
    </row>
    <row r="90" spans="1:17" x14ac:dyDescent="0.2">
      <c r="A90" s="117"/>
    </row>
  </sheetData>
  <mergeCells count="2">
    <mergeCell ref="A1:Q1"/>
    <mergeCell ref="A2:Q2"/>
  </mergeCells>
  <printOptions horizontalCentered="1"/>
  <pageMargins left="0.19685039370078741" right="0.31496062992125984" top="0.39370078740157483" bottom="0.39370078740157483" header="0.35433070866141736" footer="0.15748031496062992"/>
  <pageSetup paperSize="5" scale="84" fitToHeight="0" orientation="landscape" r:id="rId1"/>
  <headerFooter alignWithMargins="0">
    <oddFooter>Página &amp;P</oddFooter>
  </headerFooter>
  <rowBreaks count="4" manualBreakCount="4">
    <brk id="21" max="16" man="1"/>
    <brk id="33" max="16" man="1"/>
    <brk id="49" max="16" man="1"/>
    <brk id="60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ALCANCES</vt:lpstr>
      <vt:lpstr>ALCANCES!Área_de_impresión</vt:lpstr>
      <vt:lpstr>ALCANCES!Títulos_a_imprimir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Supervisor de Proyecto</cp:lastModifiedBy>
  <cp:lastPrinted>2024-01-25T20:16:25Z</cp:lastPrinted>
  <dcterms:created xsi:type="dcterms:W3CDTF">2023-08-24T15:22:26Z</dcterms:created>
  <dcterms:modified xsi:type="dcterms:W3CDTF">2024-01-25T20:25:34Z</dcterms:modified>
</cp:coreProperties>
</file>