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YDHY 2023\PROYECTOS 2024\COMEDOR\"/>
    </mc:Choice>
  </mc:AlternateContent>
  <xr:revisionPtr revIDLastSave="0" documentId="13_ncr:1_{D2A8266A-E71C-4182-8D0F-F0AFD56231A5}" xr6:coauthVersionLast="47" xr6:coauthVersionMax="47" xr10:uidLastSave="{00000000-0000-0000-0000-000000000000}"/>
  <bookViews>
    <workbookView xWindow="-120" yWindow="-120" windowWidth="29040" windowHeight="15840" xr2:uid="{D5C2B547-E7AE-4239-9D53-59B6AAD197AA}"/>
  </bookViews>
  <sheets>
    <sheet name="REPARACIONES COMEDOR " sheetId="1" r:id="rId1"/>
  </sheets>
  <definedNames>
    <definedName name="_xlnm.Print_Titles" localSheetId="0">'REPARACIONES COMEDOR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4" i="1"/>
  <c r="Q45" i="1" l="1"/>
  <c r="Q46" i="1" l="1"/>
  <c r="Q47" i="1" s="1"/>
  <c r="Q48" i="1" s="1"/>
  <c r="Q49" i="1" l="1"/>
</calcChain>
</file>

<file path=xl/sharedStrings.xml><?xml version="1.0" encoding="utf-8"?>
<sst xmlns="http://schemas.openxmlformats.org/spreadsheetml/2006/main" count="98" uniqueCount="71">
  <si>
    <t>CONSTRUCCCION DE PROYECTO: Reparaciones Comedor de Estudiantes Recinto Central UNA "Juan Francisco Paguaga"</t>
  </si>
  <si>
    <t xml:space="preserve">PRESUPUESTO  BASE                                   </t>
  </si>
  <si>
    <t>ETAPA</t>
  </si>
  <si>
    <t>SUB-ETAPA</t>
  </si>
  <si>
    <t>DESCRIPCION</t>
  </si>
  <si>
    <t>U/M</t>
  </si>
  <si>
    <t>Cantidad</t>
  </si>
  <si>
    <t>Material C$</t>
  </si>
  <si>
    <t>Mano de obra C$</t>
  </si>
  <si>
    <t>Sub            contrato C$</t>
  </si>
  <si>
    <t>Equipo C$</t>
  </si>
  <si>
    <t>Transp. C$</t>
  </si>
  <si>
    <t>COSTO UNITARIO C$</t>
  </si>
  <si>
    <t>COSTO     TOTAL C$</t>
  </si>
  <si>
    <t xml:space="preserve"> </t>
  </si>
  <si>
    <t>PRELIMINARES</t>
  </si>
  <si>
    <t xml:space="preserve">DEMOLICIONES </t>
  </si>
  <si>
    <t xml:space="preserve">Demolición de Piso de concreto incluye desalojo de escombros </t>
  </si>
  <si>
    <t>M2</t>
  </si>
  <si>
    <t>Desinstalacion de cielo</t>
  </si>
  <si>
    <t xml:space="preserve">CIELOS </t>
  </si>
  <si>
    <t xml:space="preserve">Suministro e Instalacion de Cielo Pvc Color blanco de 7.5 mm acabado brillante, incluye accesorios </t>
  </si>
  <si>
    <t xml:space="preserve">VENTANAS </t>
  </si>
  <si>
    <t xml:space="preserve">Malla cedazo en ventanas incluye marco de perfil galvanizado </t>
  </si>
  <si>
    <t>PISOS</t>
  </si>
  <si>
    <t xml:space="preserve">CASCOTE </t>
  </si>
  <si>
    <t xml:space="preserve">Construcción de Losa de piso E:7 cm,Concreto de 2500 PSI  incluye malla electrosoldada de 6 mm acabado lujado , sizado @ 2 metros, incluye conformación para llegar al NPT.   </t>
  </si>
  <si>
    <t xml:space="preserve">Curvas sanitarias en unión piso paredes, concreto de 2500 PSI, acabado fino, desarrollo de curva de 10cm, e: 5 cm </t>
  </si>
  <si>
    <t xml:space="preserve">ml </t>
  </si>
  <si>
    <t xml:space="preserve">Pintura ACRITEK AQ5440 </t>
  </si>
  <si>
    <t xml:space="preserve">TUBERIAS   </t>
  </si>
  <si>
    <t xml:space="preserve">Tuberia de Drenaje </t>
  </si>
  <si>
    <t xml:space="preserve">Tuberia PVC de 4", incluye excavaciones, relleno, accesorios. </t>
  </si>
  <si>
    <t xml:space="preserve">Tuberia PVC  de 2", incluye excavaciones, relleno, accesorios. </t>
  </si>
  <si>
    <t>Reductores PVC  de 4" a 2"</t>
  </si>
  <si>
    <t>CU</t>
  </si>
  <si>
    <t xml:space="preserve">Trampas Pvc de 4" para drenajaes </t>
  </si>
  <si>
    <t>Drenajes de Piso de 4" acero inoxidable HELVEX cuadrado.</t>
  </si>
  <si>
    <t>Trampas Pvc de 2" para Lavaderos</t>
  </si>
  <si>
    <t xml:space="preserve">Tuberia de Agua Potable </t>
  </si>
  <si>
    <t xml:space="preserve">Tuberia PVC de 3/4 agua potable, incluye excavaciones relleno y accesorios </t>
  </si>
  <si>
    <t xml:space="preserve">ML </t>
  </si>
  <si>
    <t xml:space="preserve">Llave de pase de 1/2 PVC </t>
  </si>
  <si>
    <t>OBRAS EXTERIORES</t>
  </si>
  <si>
    <t>Cajas de Concreto.</t>
  </si>
  <si>
    <t>Trampas Grasas de concreto dimensiones 2.30*1.10, incluye excavaciones, tapa, repello, ver detalles en planos.</t>
  </si>
  <si>
    <t xml:space="preserve">und </t>
  </si>
  <si>
    <t>Construccion de tapas de concreto para cajas de registro dimensiones variables promedios de 1.30*1, concreto de 2500 PSI, refuerzo num 3 ambas direcciones asa num 3</t>
  </si>
  <si>
    <t xml:space="preserve">Obras Metalicas </t>
  </si>
  <si>
    <t xml:space="preserve">Verja Metalica tubo cuadrado Ch14 1.5*1.5, H: 3 mts, incluye porton peatonal de 1metro de ancho 2.20 m de alto, incluye pasador, portacandados, fijados en paredes y cascote, incluye pintura anticorrosiva </t>
  </si>
  <si>
    <t>m2</t>
  </si>
  <si>
    <t xml:space="preserve">Cuarto Frio </t>
  </si>
  <si>
    <t xml:space="preserve">Suninistro e instalacion de cortina PVC  Hawaiana  para puerta de cuarto frio  </t>
  </si>
  <si>
    <t>Piso de concreto reforzado e: 15 cm malla electrosoldada e: 3000 psi  6 mm acabado lujado</t>
  </si>
  <si>
    <t xml:space="preserve">Relleno con material selecto compactado 95% proctor para llegar al NPT h promedio 20 cm </t>
  </si>
  <si>
    <t>M3</t>
  </si>
  <si>
    <t xml:space="preserve">Pintura epóxico-poliamida EPOBECC, paredes y piso </t>
  </si>
  <si>
    <t xml:space="preserve">Reparaciones en paredes del cuarto frio lamina lisa cal 24 prepintada en blanco aluminizada </t>
  </si>
  <si>
    <t>220</t>
  </si>
  <si>
    <t>LIMPIEZA FINAL Y ENTREGA</t>
  </si>
  <si>
    <t>GLB</t>
  </si>
  <si>
    <t>LIMPIEZA FINAL</t>
  </si>
  <si>
    <t>Limpieza Final</t>
  </si>
  <si>
    <t>COSTO TOTAL DIRECTO</t>
  </si>
  <si>
    <t>COSTO TOTAL  INDIRECTO</t>
  </si>
  <si>
    <t xml:space="preserve">ADMON </t>
  </si>
  <si>
    <t>UTILIDADES</t>
  </si>
  <si>
    <t xml:space="preserve">SUB TOTAL </t>
  </si>
  <si>
    <t>IMPUESTO DEL  IVA 15 %</t>
  </si>
  <si>
    <t>COSTO TOTAL DEL PROYECTO   C$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</si>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</sst>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C$&quot;* #,##0.00_-;\-&quot;C$&quot;* #,##0.00_-;_-&quot;C$&quot;* &quot;-&quot;??_-;_-@_-"/>
    <numFmt numFmtId="164" formatCode="000"/>
    <numFmt numFmtId="165" formatCode="00"/>
    <numFmt numFmtId="166" formatCode="#,##0.00\ _€"/>
  </numFmts>
  <fonts count="11" x14ac:knownFonts="1">
    <font>
      <sz val="10"/>
      <name val="Arial"/>
    </font>
    <font>
      <b/>
      <sz val="12"/>
      <name val="Courier New"/>
      <family val="3"/>
    </font>
    <font>
      <sz val="10"/>
      <name val="Courier New"/>
      <family val="3"/>
    </font>
    <font>
      <b/>
      <sz val="10"/>
      <name val="Courier New"/>
      <family val="3"/>
    </font>
    <font>
      <b/>
      <sz val="8"/>
      <name val="Courier New"/>
      <family val="3"/>
    </font>
    <font>
      <b/>
      <sz val="9"/>
      <name val="Courier New"/>
      <family val="3"/>
    </font>
    <font>
      <sz val="9"/>
      <color indexed="10"/>
      <name val="Courier New"/>
      <family val="3"/>
    </font>
    <font>
      <sz val="9"/>
      <name val="Courier New"/>
      <family val="3"/>
    </font>
    <font>
      <b/>
      <sz val="9"/>
      <color indexed="10"/>
      <name val="Courier New"/>
      <family val="3"/>
    </font>
    <font>
      <sz val="10"/>
      <name val="Arial"/>
      <family val="2"/>
    </font>
    <font>
      <b/>
      <sz val="11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Fill="0"/>
    <xf numFmtId="44" fontId="9" fillId="0" borderId="0" applyFont="0" applyFill="0" applyBorder="0" applyAlignment="0" applyProtection="0"/>
  </cellStyleXfs>
  <cellXfs count="116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right" vertical="center"/>
    </xf>
    <xf numFmtId="4" fontId="5" fillId="2" borderId="8" xfId="0" applyNumberFormat="1" applyFont="1" applyFill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4" fontId="7" fillId="0" borderId="9" xfId="0" applyNumberFormat="1" applyFont="1" applyBorder="1" applyAlignment="1">
      <alignment horizontal="right" vertical="center"/>
    </xf>
    <xf numFmtId="165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/>
    </xf>
    <xf numFmtId="4" fontId="5" fillId="3" borderId="8" xfId="0" applyNumberFormat="1" applyFont="1" applyFill="1" applyBorder="1" applyAlignment="1">
      <alignment horizontal="right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right" vertical="center"/>
    </xf>
    <xf numFmtId="4" fontId="5" fillId="2" borderId="9" xfId="0" applyNumberFormat="1" applyFont="1" applyFill="1" applyBorder="1" applyAlignment="1">
      <alignment horizontal="right" vertical="center"/>
    </xf>
    <xf numFmtId="164" fontId="7" fillId="0" borderId="7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164" fontId="7" fillId="3" borderId="7" xfId="0" applyNumberFormat="1" applyFont="1" applyFill="1" applyBorder="1" applyAlignment="1">
      <alignment vertical="center"/>
    </xf>
    <xf numFmtId="165" fontId="5" fillId="3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right" vertical="center"/>
    </xf>
    <xf numFmtId="4" fontId="7" fillId="3" borderId="8" xfId="0" applyNumberFormat="1" applyFont="1" applyFill="1" applyBorder="1" applyAlignment="1">
      <alignment horizontal="right" vertical="center"/>
    </xf>
    <xf numFmtId="2" fontId="7" fillId="3" borderId="8" xfId="0" applyNumberFormat="1" applyFont="1" applyFill="1" applyBorder="1" applyAlignment="1">
      <alignment horizontal="right" vertical="center"/>
    </xf>
    <xf numFmtId="4" fontId="7" fillId="3" borderId="9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7" fillId="4" borderId="7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right" vertical="center"/>
    </xf>
    <xf numFmtId="2" fontId="5" fillId="0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49" fontId="6" fillId="4" borderId="7" xfId="0" applyNumberFormat="1" applyFont="1" applyFill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horizontal="right" vertical="center" wrapText="1"/>
    </xf>
    <xf numFmtId="2" fontId="7" fillId="0" borderId="8" xfId="0" applyNumberFormat="1" applyFont="1" applyFill="1" applyBorder="1" applyAlignment="1">
      <alignment horizontal="right" vertical="center" wrapText="1"/>
    </xf>
    <xf numFmtId="2" fontId="7" fillId="0" borderId="8" xfId="0" applyNumberFormat="1" applyFont="1" applyBorder="1" applyAlignment="1">
      <alignment horizontal="right" vertical="center" wrapText="1"/>
    </xf>
    <xf numFmtId="165" fontId="3" fillId="3" borderId="8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 wrapText="1"/>
    </xf>
    <xf numFmtId="2" fontId="7" fillId="3" borderId="8" xfId="0" applyNumberFormat="1" applyFont="1" applyFill="1" applyBorder="1" applyAlignment="1">
      <alignment horizontal="right" vertical="center" wrapText="1"/>
    </xf>
    <xf numFmtId="49" fontId="3" fillId="2" borderId="7" xfId="0" applyNumberFormat="1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4" fontId="5" fillId="2" borderId="8" xfId="0" applyNumberFormat="1" applyFont="1" applyFill="1" applyBorder="1" applyAlignment="1">
      <alignment vertical="center"/>
    </xf>
    <xf numFmtId="4" fontId="5" fillId="2" borderId="9" xfId="0" applyNumberFormat="1" applyFont="1" applyFill="1" applyBorder="1" applyAlignment="1">
      <alignment vertical="center"/>
    </xf>
    <xf numFmtId="164" fontId="3" fillId="4" borderId="7" xfId="0" applyNumberFormat="1" applyFont="1" applyFill="1" applyBorder="1" applyAlignment="1">
      <alignment vertical="center"/>
    </xf>
    <xf numFmtId="165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9" fontId="7" fillId="0" borderId="8" xfId="0" applyNumberFormat="1" applyFont="1" applyFill="1" applyBorder="1" applyAlignment="1">
      <alignment horizontal="center" vertical="center"/>
    </xf>
    <xf numFmtId="166" fontId="7" fillId="0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vertical="center"/>
    </xf>
    <xf numFmtId="4" fontId="5" fillId="0" borderId="8" xfId="0" applyNumberFormat="1" applyFont="1" applyFill="1" applyBorder="1" applyAlignment="1">
      <alignment vertical="center"/>
    </xf>
    <xf numFmtId="44" fontId="7" fillId="0" borderId="9" xfId="1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44" fontId="5" fillId="0" borderId="9" xfId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64" fontId="3" fillId="4" borderId="7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" fontId="2" fillId="0" borderId="8" xfId="0" applyNumberFormat="1" applyFont="1" applyFill="1" applyBorder="1" applyAlignment="1">
      <alignment horizontal="right" vertical="center"/>
    </xf>
    <xf numFmtId="4" fontId="2" fillId="0" borderId="8" xfId="0" applyNumberFormat="1" applyFont="1" applyFill="1" applyBorder="1" applyAlignment="1">
      <alignment vertical="center"/>
    </xf>
    <xf numFmtId="4" fontId="3" fillId="0" borderId="9" xfId="0" applyNumberFormat="1" applyFont="1" applyFill="1" applyBorder="1" applyAlignment="1">
      <alignment vertical="center"/>
    </xf>
    <xf numFmtId="164" fontId="3" fillId="4" borderId="10" xfId="0" applyNumberFormat="1" applyFont="1" applyFill="1" applyBorder="1" applyAlignment="1">
      <alignment horizontal="center" vertical="center"/>
    </xf>
    <xf numFmtId="165" fontId="5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166" fontId="7" fillId="0" borderId="11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horizontal="right" vertical="center"/>
    </xf>
    <xf numFmtId="4" fontId="2" fillId="0" borderId="11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0153-E4F0-402A-AD56-EE41893BA46D}">
  <sheetPr>
    <tabColor indexed="29"/>
    <pageSetUpPr fitToPage="1"/>
  </sheetPr>
  <dimension ref="A1:Q59"/>
  <sheetViews>
    <sheetView tabSelected="1" view="pageBreakPreview" zoomScale="120" zoomScaleNormal="100" zoomScaleSheetLayoutView="120" workbookViewId="0">
      <pane ySplit="4" topLeftCell="A39" activePane="bottomLeft" state="frozen"/>
      <selection pane="bottomLeft" activeCell="Q54" sqref="Q54"/>
    </sheetView>
  </sheetViews>
  <sheetFormatPr baseColWidth="10" defaultColWidth="11.42578125" defaultRowHeight="13.5" x14ac:dyDescent="0.2"/>
  <cols>
    <col min="1" max="1" width="5.42578125" style="5" hidden="1" customWidth="1"/>
    <col min="2" max="2" width="6.28515625" style="5" customWidth="1"/>
    <col min="3" max="3" width="41.5703125" style="5" customWidth="1"/>
    <col min="4" max="4" width="6.7109375" style="5" customWidth="1"/>
    <col min="5" max="5" width="11" style="5" bestFit="1" customWidth="1"/>
    <col min="6" max="6" width="10.140625" style="5" customWidth="1"/>
    <col min="7" max="7" width="11" style="5" bestFit="1" customWidth="1"/>
    <col min="8" max="8" width="10.5703125" style="5" customWidth="1"/>
    <col min="9" max="9" width="10.140625" style="5" customWidth="1"/>
    <col min="10" max="10" width="10.85546875" style="8" customWidth="1"/>
    <col min="11" max="11" width="10.42578125" style="5" customWidth="1"/>
    <col min="12" max="12" width="13" style="5" bestFit="1" customWidth="1"/>
    <col min="13" max="13" width="13" style="5" customWidth="1"/>
    <col min="14" max="14" width="11.28515625" style="5" customWidth="1"/>
    <col min="15" max="15" width="10.85546875" style="5" customWidth="1"/>
    <col min="16" max="16" width="10.28515625" style="5" customWidth="1"/>
    <col min="17" max="17" width="31" style="115" customWidth="1"/>
    <col min="18" max="16384" width="11.42578125" style="5"/>
  </cols>
  <sheetData>
    <row r="1" spans="1:17" s="4" customFormat="1" ht="17.25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7.25" thickBo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4.25" thickBot="1" x14ac:dyDescent="0.25">
      <c r="A3" s="6"/>
      <c r="B3" s="6"/>
      <c r="C3" s="6"/>
      <c r="D3" s="6"/>
      <c r="E3" s="7"/>
      <c r="F3" s="7"/>
      <c r="G3" s="7"/>
      <c r="H3" s="7"/>
      <c r="I3" s="7"/>
      <c r="K3" s="7"/>
      <c r="L3" s="7"/>
      <c r="M3" s="7"/>
      <c r="N3" s="7"/>
      <c r="O3" s="7"/>
      <c r="P3" s="7"/>
      <c r="Q3" s="8"/>
    </row>
    <row r="4" spans="1:17" ht="51" x14ac:dyDescent="0.2">
      <c r="A4" s="9" t="s">
        <v>2</v>
      </c>
      <c r="B4" s="10" t="s">
        <v>3</v>
      </c>
      <c r="C4" s="11" t="s">
        <v>4</v>
      </c>
      <c r="D4" s="12" t="s">
        <v>5</v>
      </c>
      <c r="E4" s="12" t="s">
        <v>6</v>
      </c>
      <c r="F4" s="13" t="s">
        <v>7</v>
      </c>
      <c r="G4" s="14" t="s">
        <v>8</v>
      </c>
      <c r="H4" s="15" t="s">
        <v>9</v>
      </c>
      <c r="I4" s="13" t="s">
        <v>10</v>
      </c>
      <c r="J4" s="15" t="s">
        <v>11</v>
      </c>
      <c r="K4" s="16" t="s">
        <v>12</v>
      </c>
      <c r="L4" s="12" t="s">
        <v>7</v>
      </c>
      <c r="M4" s="14" t="s">
        <v>8</v>
      </c>
      <c r="N4" s="17" t="s">
        <v>9</v>
      </c>
      <c r="O4" s="13" t="s">
        <v>10</v>
      </c>
      <c r="P4" s="15" t="s">
        <v>11</v>
      </c>
      <c r="Q4" s="18" t="s">
        <v>13</v>
      </c>
    </row>
    <row r="5" spans="1:17" ht="16.5" customHeight="1" x14ac:dyDescent="0.2">
      <c r="A5" s="19">
        <v>10</v>
      </c>
      <c r="B5" s="20" t="s">
        <v>14</v>
      </c>
      <c r="C5" s="21" t="s">
        <v>15</v>
      </c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s="30" customFormat="1" x14ac:dyDescent="0.2">
      <c r="A6" s="24"/>
      <c r="B6" s="25">
        <v>1</v>
      </c>
      <c r="C6" s="26" t="s">
        <v>16</v>
      </c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9"/>
    </row>
    <row r="7" spans="1:17" ht="25.5" customHeight="1" x14ac:dyDescent="0.2">
      <c r="A7" s="31"/>
      <c r="B7" s="32"/>
      <c r="C7" s="33" t="s">
        <v>17</v>
      </c>
      <c r="D7" s="34" t="s">
        <v>18</v>
      </c>
      <c r="E7" s="35">
        <v>240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6"/>
    </row>
    <row r="8" spans="1:17" ht="25.5" customHeight="1" x14ac:dyDescent="0.2">
      <c r="A8" s="31"/>
      <c r="B8" s="32"/>
      <c r="C8" s="33" t="s">
        <v>19</v>
      </c>
      <c r="D8" s="34" t="s">
        <v>18</v>
      </c>
      <c r="E8" s="35">
        <v>221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6"/>
    </row>
    <row r="9" spans="1:17" s="30" customFormat="1" x14ac:dyDescent="0.2">
      <c r="A9" s="19">
        <v>20</v>
      </c>
      <c r="B9" s="37"/>
      <c r="C9" s="38" t="s">
        <v>20</v>
      </c>
      <c r="D9" s="22"/>
      <c r="E9" s="23"/>
      <c r="F9" s="22"/>
      <c r="G9" s="22"/>
      <c r="H9" s="22"/>
      <c r="I9" s="22"/>
      <c r="J9" s="23"/>
      <c r="K9" s="23"/>
      <c r="L9" s="23"/>
      <c r="M9" s="23"/>
      <c r="N9" s="23"/>
      <c r="O9" s="23"/>
      <c r="P9" s="23"/>
      <c r="Q9" s="23"/>
    </row>
    <row r="10" spans="1:17" s="30" customFormat="1" ht="36" x14ac:dyDescent="0.2">
      <c r="A10" s="39"/>
      <c r="B10" s="40"/>
      <c r="C10" s="33" t="s">
        <v>21</v>
      </c>
      <c r="D10" s="34" t="s">
        <v>18</v>
      </c>
      <c r="E10" s="35">
        <v>221</v>
      </c>
      <c r="F10" s="41"/>
      <c r="G10" s="41"/>
      <c r="H10" s="41"/>
      <c r="I10" s="41"/>
      <c r="J10" s="42"/>
      <c r="K10" s="35"/>
      <c r="L10" s="35"/>
      <c r="M10" s="35"/>
      <c r="N10" s="35"/>
      <c r="O10" s="35"/>
      <c r="P10" s="35"/>
      <c r="Q10" s="36"/>
    </row>
    <row r="11" spans="1:17" s="30" customFormat="1" x14ac:dyDescent="0.2">
      <c r="A11" s="19">
        <v>30</v>
      </c>
      <c r="B11" s="37"/>
      <c r="C11" s="38" t="s">
        <v>22</v>
      </c>
      <c r="D11" s="22"/>
      <c r="E11" s="23"/>
      <c r="F11" s="22"/>
      <c r="G11" s="22"/>
      <c r="H11" s="22"/>
      <c r="I11" s="22"/>
      <c r="J11" s="23"/>
      <c r="K11" s="23"/>
      <c r="L11" s="23"/>
      <c r="M11" s="23"/>
      <c r="N11" s="23"/>
      <c r="O11" s="23"/>
      <c r="P11" s="23"/>
      <c r="Q11" s="23"/>
    </row>
    <row r="12" spans="1:17" s="30" customFormat="1" ht="24" x14ac:dyDescent="0.2">
      <c r="A12" s="39"/>
      <c r="B12" s="40"/>
      <c r="C12" s="33" t="s">
        <v>23</v>
      </c>
      <c r="D12" s="34" t="s">
        <v>18</v>
      </c>
      <c r="E12" s="42">
        <v>40</v>
      </c>
      <c r="F12" s="41"/>
      <c r="G12" s="41"/>
      <c r="H12" s="41"/>
      <c r="I12" s="41"/>
      <c r="J12" s="42"/>
      <c r="K12" s="35"/>
      <c r="L12" s="35"/>
      <c r="M12" s="35"/>
      <c r="N12" s="35"/>
      <c r="O12" s="35"/>
      <c r="P12" s="35"/>
      <c r="Q12" s="36"/>
    </row>
    <row r="13" spans="1:17" s="30" customFormat="1" x14ac:dyDescent="0.2">
      <c r="A13" s="19">
        <v>40</v>
      </c>
      <c r="B13" s="20" t="s">
        <v>14</v>
      </c>
      <c r="C13" s="38" t="s">
        <v>24</v>
      </c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s="30" customFormat="1" x14ac:dyDescent="0.2">
      <c r="A14" s="43"/>
      <c r="B14" s="25">
        <v>1</v>
      </c>
      <c r="C14" s="26" t="s">
        <v>25</v>
      </c>
      <c r="D14" s="27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/>
    </row>
    <row r="15" spans="1:17" ht="60" x14ac:dyDescent="0.2">
      <c r="A15" s="44"/>
      <c r="B15" s="25"/>
      <c r="C15" s="33" t="s">
        <v>26</v>
      </c>
      <c r="D15" s="34" t="s">
        <v>18</v>
      </c>
      <c r="E15" s="35">
        <v>222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6"/>
    </row>
    <row r="16" spans="1:17" ht="48" x14ac:dyDescent="0.2">
      <c r="A16" s="44"/>
      <c r="B16" s="25"/>
      <c r="C16" s="33" t="s">
        <v>27</v>
      </c>
      <c r="D16" s="34" t="s">
        <v>28</v>
      </c>
      <c r="E16" s="35">
        <v>62</v>
      </c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</row>
    <row r="17" spans="1:17" ht="18" customHeight="1" x14ac:dyDescent="0.2">
      <c r="A17" s="44"/>
      <c r="B17" s="25"/>
      <c r="C17" s="33" t="s">
        <v>29</v>
      </c>
      <c r="D17" s="34" t="s">
        <v>18</v>
      </c>
      <c r="E17" s="35">
        <v>222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6"/>
    </row>
    <row r="18" spans="1:17" s="30" customFormat="1" x14ac:dyDescent="0.2">
      <c r="A18" s="19">
        <v>50</v>
      </c>
      <c r="B18" s="20" t="s">
        <v>14</v>
      </c>
      <c r="C18" s="38" t="s">
        <v>30</v>
      </c>
      <c r="D18" s="22"/>
      <c r="E18" s="23"/>
      <c r="F18" s="23"/>
      <c r="G18" s="23"/>
      <c r="H18" s="23"/>
      <c r="I18" s="45"/>
      <c r="J18" s="23"/>
      <c r="K18" s="23"/>
      <c r="L18" s="23"/>
      <c r="M18" s="23"/>
      <c r="N18" s="23"/>
      <c r="O18" s="23"/>
      <c r="P18" s="23"/>
      <c r="Q18" s="46"/>
    </row>
    <row r="19" spans="1:17" x14ac:dyDescent="0.2">
      <c r="A19" s="47"/>
      <c r="B19" s="25">
        <v>1</v>
      </c>
      <c r="C19" s="26" t="s">
        <v>31</v>
      </c>
      <c r="D19" s="27"/>
      <c r="E19" s="28"/>
      <c r="F19" s="28"/>
      <c r="G19" s="28"/>
      <c r="H19" s="28"/>
      <c r="I19" s="48"/>
      <c r="J19" s="28"/>
      <c r="K19" s="28"/>
      <c r="L19" s="28"/>
      <c r="M19" s="28"/>
      <c r="N19" s="28"/>
      <c r="O19" s="28"/>
      <c r="P19" s="28"/>
      <c r="Q19" s="28"/>
    </row>
    <row r="20" spans="1:17" ht="24" x14ac:dyDescent="0.2">
      <c r="A20" s="49"/>
      <c r="B20" s="50"/>
      <c r="C20" s="51" t="s">
        <v>32</v>
      </c>
      <c r="D20" s="52" t="s">
        <v>28</v>
      </c>
      <c r="E20" s="53">
        <v>75</v>
      </c>
      <c r="F20" s="53"/>
      <c r="G20" s="53"/>
      <c r="H20" s="53"/>
      <c r="I20" s="54"/>
      <c r="J20" s="53"/>
      <c r="K20" s="53"/>
      <c r="L20" s="53"/>
      <c r="M20" s="53"/>
      <c r="N20" s="53"/>
      <c r="O20" s="53"/>
      <c r="P20" s="53"/>
      <c r="Q20" s="55"/>
    </row>
    <row r="21" spans="1:17" ht="24" x14ac:dyDescent="0.2">
      <c r="A21" s="49"/>
      <c r="B21" s="50"/>
      <c r="C21" s="51" t="s">
        <v>33</v>
      </c>
      <c r="D21" s="52" t="s">
        <v>28</v>
      </c>
      <c r="E21" s="53">
        <v>30</v>
      </c>
      <c r="F21" s="53"/>
      <c r="G21" s="53"/>
      <c r="H21" s="53"/>
      <c r="I21" s="54"/>
      <c r="J21" s="53"/>
      <c r="K21" s="53"/>
      <c r="L21" s="53"/>
      <c r="M21" s="53"/>
      <c r="N21" s="53"/>
      <c r="O21" s="53"/>
      <c r="P21" s="53"/>
      <c r="Q21" s="55"/>
    </row>
    <row r="22" spans="1:17" ht="16.5" customHeight="1" x14ac:dyDescent="0.2">
      <c r="A22" s="49"/>
      <c r="B22" s="50"/>
      <c r="C22" s="56" t="s">
        <v>34</v>
      </c>
      <c r="D22" s="57" t="s">
        <v>35</v>
      </c>
      <c r="E22" s="48">
        <v>10</v>
      </c>
      <c r="F22" s="35"/>
      <c r="G22" s="35"/>
      <c r="H22" s="35"/>
      <c r="I22" s="48"/>
      <c r="J22" s="35"/>
      <c r="K22" s="35"/>
      <c r="L22" s="35"/>
      <c r="M22" s="35"/>
      <c r="N22" s="35"/>
      <c r="O22" s="35"/>
      <c r="P22" s="35"/>
      <c r="Q22" s="36"/>
    </row>
    <row r="23" spans="1:17" ht="16.5" customHeight="1" x14ac:dyDescent="0.2">
      <c r="A23" s="49"/>
      <c r="B23" s="50"/>
      <c r="C23" s="56" t="s">
        <v>36</v>
      </c>
      <c r="D23" s="57" t="s">
        <v>35</v>
      </c>
      <c r="E23" s="48">
        <v>14</v>
      </c>
      <c r="F23" s="35"/>
      <c r="G23" s="35"/>
      <c r="H23" s="35"/>
      <c r="I23" s="48"/>
      <c r="J23" s="35"/>
      <c r="K23" s="35"/>
      <c r="L23" s="35"/>
      <c r="M23" s="35"/>
      <c r="N23" s="35"/>
      <c r="O23" s="35"/>
      <c r="P23" s="35"/>
      <c r="Q23" s="36"/>
    </row>
    <row r="24" spans="1:17" ht="23.25" customHeight="1" x14ac:dyDescent="0.2">
      <c r="A24" s="49"/>
      <c r="B24" s="50"/>
      <c r="C24" s="56" t="s">
        <v>37</v>
      </c>
      <c r="D24" s="57" t="s">
        <v>35</v>
      </c>
      <c r="E24" s="48">
        <v>14</v>
      </c>
      <c r="F24" s="35"/>
      <c r="G24" s="35"/>
      <c r="H24" s="35"/>
      <c r="I24" s="48"/>
      <c r="J24" s="35"/>
      <c r="K24" s="35"/>
      <c r="L24" s="35"/>
      <c r="M24" s="35"/>
      <c r="N24" s="35"/>
      <c r="O24" s="35"/>
      <c r="P24" s="35"/>
      <c r="Q24" s="36"/>
    </row>
    <row r="25" spans="1:17" ht="23.25" customHeight="1" x14ac:dyDescent="0.2">
      <c r="A25" s="49"/>
      <c r="B25" s="50"/>
      <c r="C25" s="56" t="s">
        <v>38</v>
      </c>
      <c r="D25" s="57" t="s">
        <v>35</v>
      </c>
      <c r="E25" s="48">
        <v>8</v>
      </c>
      <c r="F25" s="35"/>
      <c r="G25" s="35"/>
      <c r="H25" s="35"/>
      <c r="I25" s="48"/>
      <c r="J25" s="35"/>
      <c r="K25" s="35"/>
      <c r="L25" s="35"/>
      <c r="M25" s="35"/>
      <c r="N25" s="35"/>
      <c r="O25" s="35"/>
      <c r="P25" s="35"/>
      <c r="Q25" s="36"/>
    </row>
    <row r="26" spans="1:17" ht="16.5" customHeight="1" x14ac:dyDescent="0.2">
      <c r="A26" s="49"/>
      <c r="B26" s="25">
        <v>1</v>
      </c>
      <c r="C26" s="26" t="s">
        <v>39</v>
      </c>
      <c r="D26" s="57"/>
      <c r="E26" s="48"/>
      <c r="F26" s="35"/>
      <c r="G26" s="35"/>
      <c r="H26" s="35"/>
      <c r="I26" s="48"/>
      <c r="J26" s="35"/>
      <c r="K26" s="35"/>
      <c r="L26" s="35"/>
      <c r="M26" s="35"/>
      <c r="N26" s="35"/>
      <c r="O26" s="35"/>
      <c r="P26" s="35"/>
      <c r="Q26" s="36"/>
    </row>
    <row r="27" spans="1:17" ht="23.25" customHeight="1" x14ac:dyDescent="0.2">
      <c r="A27" s="49"/>
      <c r="B27" s="50"/>
      <c r="C27" s="56" t="s">
        <v>40</v>
      </c>
      <c r="D27" s="57" t="s">
        <v>41</v>
      </c>
      <c r="E27" s="48">
        <v>62</v>
      </c>
      <c r="F27" s="35"/>
      <c r="G27" s="35"/>
      <c r="H27" s="35"/>
      <c r="I27" s="48"/>
      <c r="J27" s="35"/>
      <c r="K27" s="35"/>
      <c r="L27" s="35"/>
      <c r="M27" s="35"/>
      <c r="N27" s="35"/>
      <c r="O27" s="35"/>
      <c r="P27" s="35"/>
      <c r="Q27" s="36"/>
    </row>
    <row r="28" spans="1:17" ht="30.75" customHeight="1" x14ac:dyDescent="0.2">
      <c r="A28" s="49"/>
      <c r="B28" s="50"/>
      <c r="C28" s="56" t="s">
        <v>42</v>
      </c>
      <c r="D28" s="57" t="s">
        <v>35</v>
      </c>
      <c r="E28" s="48">
        <v>4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6"/>
    </row>
    <row r="29" spans="1:17" s="58" customFormat="1" x14ac:dyDescent="0.2">
      <c r="A29" s="19">
        <v>60</v>
      </c>
      <c r="B29" s="20"/>
      <c r="C29" s="38" t="s">
        <v>43</v>
      </c>
      <c r="D29" s="2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s="58" customFormat="1" ht="12.75" x14ac:dyDescent="0.2">
      <c r="A30" s="59"/>
      <c r="B30" s="25">
        <v>1</v>
      </c>
      <c r="C30" s="60" t="s">
        <v>44</v>
      </c>
      <c r="D30" s="61"/>
      <c r="E30" s="62"/>
      <c r="F30" s="62"/>
      <c r="G30" s="62"/>
      <c r="H30" s="62"/>
      <c r="I30" s="63"/>
      <c r="J30" s="64"/>
      <c r="K30" s="28"/>
      <c r="L30" s="64"/>
      <c r="M30" s="64"/>
      <c r="N30" s="64"/>
      <c r="O30" s="64"/>
      <c r="P30" s="64"/>
      <c r="Q30" s="65"/>
    </row>
    <row r="31" spans="1:17" s="58" customFormat="1" ht="36" x14ac:dyDescent="0.2">
      <c r="A31" s="66"/>
      <c r="B31" s="67">
        <v>1</v>
      </c>
      <c r="C31" s="68" t="s">
        <v>45</v>
      </c>
      <c r="D31" s="69" t="s">
        <v>46</v>
      </c>
      <c r="E31" s="70">
        <v>2</v>
      </c>
      <c r="F31" s="71"/>
      <c r="G31" s="71"/>
      <c r="H31" s="71"/>
      <c r="I31" s="71"/>
      <c r="J31" s="71"/>
      <c r="K31" s="35"/>
      <c r="L31" s="35"/>
      <c r="M31" s="35"/>
      <c r="N31" s="35"/>
      <c r="O31" s="35"/>
      <c r="P31" s="35"/>
      <c r="Q31" s="36"/>
    </row>
    <row r="32" spans="1:17" s="58" customFormat="1" ht="60" x14ac:dyDescent="0.2">
      <c r="A32" s="66"/>
      <c r="B32" s="67">
        <v>2</v>
      </c>
      <c r="C32" s="68" t="s">
        <v>47</v>
      </c>
      <c r="D32" s="69" t="s">
        <v>46</v>
      </c>
      <c r="E32" s="70">
        <v>4</v>
      </c>
      <c r="F32" s="71"/>
      <c r="G32" s="71"/>
      <c r="H32" s="71"/>
      <c r="I32" s="71"/>
      <c r="J32" s="71"/>
      <c r="K32" s="35"/>
      <c r="L32" s="35"/>
      <c r="M32" s="35"/>
      <c r="N32" s="35"/>
      <c r="O32" s="35"/>
      <c r="P32" s="35"/>
      <c r="Q32" s="36"/>
    </row>
    <row r="33" spans="1:17" s="58" customFormat="1" ht="12.75" x14ac:dyDescent="0.2">
      <c r="A33" s="66"/>
      <c r="B33" s="25">
        <v>2</v>
      </c>
      <c r="C33" s="60" t="s">
        <v>48</v>
      </c>
      <c r="D33" s="69"/>
      <c r="E33" s="70"/>
      <c r="F33" s="71"/>
      <c r="G33" s="71"/>
      <c r="H33" s="71"/>
      <c r="I33" s="71"/>
      <c r="J33" s="71"/>
      <c r="K33" s="35"/>
      <c r="L33" s="35"/>
      <c r="M33" s="35"/>
      <c r="N33" s="35"/>
      <c r="O33" s="35"/>
      <c r="P33" s="35"/>
      <c r="Q33" s="36"/>
    </row>
    <row r="34" spans="1:17" s="30" customFormat="1" ht="72" x14ac:dyDescent="0.2">
      <c r="A34" s="66"/>
      <c r="B34" s="67"/>
      <c r="C34" s="68" t="s">
        <v>49</v>
      </c>
      <c r="D34" s="69" t="s">
        <v>50</v>
      </c>
      <c r="E34" s="70">
        <f>2.68*3</f>
        <v>8.0400000000000009</v>
      </c>
      <c r="F34" s="71"/>
      <c r="G34" s="71"/>
      <c r="H34" s="71"/>
      <c r="I34" s="71"/>
      <c r="J34" s="71"/>
      <c r="K34" s="35"/>
      <c r="L34" s="35"/>
      <c r="M34" s="35"/>
      <c r="N34" s="35"/>
      <c r="O34" s="35"/>
      <c r="P34" s="35"/>
      <c r="Q34" s="36"/>
    </row>
    <row r="35" spans="1:17" s="30" customFormat="1" x14ac:dyDescent="0.2">
      <c r="A35" s="19">
        <v>70</v>
      </c>
      <c r="B35" s="20"/>
      <c r="C35" s="38" t="s">
        <v>51</v>
      </c>
      <c r="D35" s="2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s="30" customFormat="1" ht="24" x14ac:dyDescent="0.2">
      <c r="A36" s="39"/>
      <c r="B36" s="72"/>
      <c r="C36" s="68" t="s">
        <v>52</v>
      </c>
      <c r="D36" s="69" t="s">
        <v>18</v>
      </c>
      <c r="E36" s="42">
        <v>2.2000000000000002</v>
      </c>
      <c r="F36" s="42"/>
      <c r="G36" s="42"/>
      <c r="H36" s="42"/>
      <c r="I36" s="42"/>
      <c r="J36" s="42"/>
      <c r="K36" s="35"/>
      <c r="L36" s="35"/>
      <c r="M36" s="35"/>
      <c r="N36" s="35"/>
      <c r="O36" s="35"/>
      <c r="P36" s="35"/>
      <c r="Q36" s="36"/>
    </row>
    <row r="37" spans="1:17" s="30" customFormat="1" ht="36" x14ac:dyDescent="0.2">
      <c r="A37" s="39"/>
      <c r="B37" s="72"/>
      <c r="C37" s="68" t="s">
        <v>53</v>
      </c>
      <c r="D37" s="69" t="s">
        <v>18</v>
      </c>
      <c r="E37" s="30">
        <v>18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6"/>
    </row>
    <row r="38" spans="1:17" s="30" customFormat="1" ht="36" x14ac:dyDescent="0.2">
      <c r="A38" s="73"/>
      <c r="B38" s="74"/>
      <c r="C38" s="75" t="s">
        <v>54</v>
      </c>
      <c r="D38" s="69" t="s">
        <v>55</v>
      </c>
      <c r="E38" s="76">
        <v>6</v>
      </c>
      <c r="F38" s="76"/>
      <c r="G38" s="76"/>
      <c r="H38" s="76"/>
      <c r="I38" s="76"/>
      <c r="J38" s="76"/>
      <c r="K38" s="35"/>
      <c r="L38" s="35"/>
      <c r="M38" s="35"/>
      <c r="N38" s="35"/>
      <c r="O38" s="35"/>
      <c r="P38" s="35"/>
      <c r="Q38" s="36"/>
    </row>
    <row r="39" spans="1:17" s="30" customFormat="1" ht="24" x14ac:dyDescent="0.2">
      <c r="A39" s="66"/>
      <c r="B39" s="67"/>
      <c r="C39" s="68" t="s">
        <v>56</v>
      </c>
      <c r="D39" s="69" t="s">
        <v>50</v>
      </c>
      <c r="E39" s="70">
        <f>+(19*3)+18</f>
        <v>75</v>
      </c>
      <c r="F39" s="71"/>
      <c r="G39" s="71"/>
      <c r="H39" s="71"/>
      <c r="I39" s="71"/>
      <c r="J39" s="71"/>
      <c r="K39" s="35"/>
      <c r="L39" s="35"/>
      <c r="M39" s="35"/>
      <c r="N39" s="35"/>
      <c r="O39" s="35"/>
      <c r="P39" s="35"/>
      <c r="Q39" s="36"/>
    </row>
    <row r="40" spans="1:17" s="30" customFormat="1" ht="36" x14ac:dyDescent="0.2">
      <c r="A40" s="66"/>
      <c r="B40" s="67"/>
      <c r="C40" s="68" t="s">
        <v>57</v>
      </c>
      <c r="D40" s="69" t="s">
        <v>50</v>
      </c>
      <c r="E40" s="70">
        <v>20</v>
      </c>
      <c r="F40" s="71"/>
      <c r="G40" s="71"/>
      <c r="H40" s="71"/>
      <c r="I40" s="71"/>
      <c r="J40" s="71"/>
      <c r="K40" s="35"/>
      <c r="L40" s="35"/>
      <c r="M40" s="35"/>
      <c r="N40" s="35"/>
      <c r="O40" s="35"/>
      <c r="P40" s="35"/>
      <c r="Q40" s="36"/>
    </row>
    <row r="41" spans="1:17" x14ac:dyDescent="0.2">
      <c r="A41" s="77" t="s">
        <v>58</v>
      </c>
      <c r="B41" s="20" t="s">
        <v>14</v>
      </c>
      <c r="C41" s="38" t="s">
        <v>59</v>
      </c>
      <c r="D41" s="22" t="s">
        <v>60</v>
      </c>
      <c r="E41" s="23">
        <v>1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1:17" s="30" customFormat="1" x14ac:dyDescent="0.2">
      <c r="A42" s="78" t="s">
        <v>14</v>
      </c>
      <c r="B42" s="25">
        <v>3</v>
      </c>
      <c r="C42" s="26" t="s">
        <v>61</v>
      </c>
      <c r="D42" s="27" t="s">
        <v>60</v>
      </c>
      <c r="E42" s="28">
        <v>1</v>
      </c>
      <c r="F42" s="28"/>
      <c r="G42" s="28"/>
      <c r="H42" s="28"/>
      <c r="I42" s="28"/>
      <c r="J42" s="28"/>
      <c r="K42" s="28"/>
      <c r="L42" s="64"/>
      <c r="M42" s="64"/>
      <c r="N42" s="64"/>
      <c r="O42" s="64"/>
      <c r="P42" s="64"/>
      <c r="Q42" s="65"/>
    </row>
    <row r="43" spans="1:17" s="30" customFormat="1" x14ac:dyDescent="0.2">
      <c r="A43" s="79"/>
      <c r="B43" s="32"/>
      <c r="C43" s="80" t="s">
        <v>62</v>
      </c>
      <c r="D43" s="34" t="s">
        <v>60</v>
      </c>
      <c r="E43" s="35">
        <v>1</v>
      </c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6"/>
    </row>
    <row r="44" spans="1:17" x14ac:dyDescent="0.2">
      <c r="A44" s="77"/>
      <c r="B44" s="20"/>
      <c r="C44" s="21" t="s">
        <v>63</v>
      </c>
      <c r="D44" s="81"/>
      <c r="E44" s="82"/>
      <c r="F44" s="82"/>
      <c r="G44" s="82"/>
      <c r="H44" s="82"/>
      <c r="I44" s="82"/>
      <c r="J44" s="23"/>
      <c r="K44" s="83"/>
      <c r="L44" s="84"/>
      <c r="M44" s="84"/>
      <c r="N44" s="84"/>
      <c r="O44" s="84"/>
      <c r="P44" s="84"/>
      <c r="Q44" s="84"/>
    </row>
    <row r="45" spans="1:17" s="30" customFormat="1" x14ac:dyDescent="0.2">
      <c r="A45" s="85"/>
      <c r="B45" s="86"/>
      <c r="C45" s="87" t="s">
        <v>64</v>
      </c>
      <c r="D45" s="88"/>
      <c r="E45" s="89"/>
      <c r="F45" s="90"/>
      <c r="G45" s="90"/>
      <c r="H45" s="90"/>
      <c r="I45" s="90"/>
      <c r="J45" s="63"/>
      <c r="K45" s="91"/>
      <c r="L45" s="92"/>
      <c r="M45" s="92"/>
      <c r="N45" s="92"/>
      <c r="O45" s="92"/>
      <c r="P45" s="92"/>
      <c r="Q45" s="93">
        <f>+Q44*D45</f>
        <v>0</v>
      </c>
    </row>
    <row r="46" spans="1:17" x14ac:dyDescent="0.2">
      <c r="A46" s="85"/>
      <c r="B46" s="86"/>
      <c r="C46" s="87" t="s">
        <v>65</v>
      </c>
      <c r="D46" s="88"/>
      <c r="E46" s="89"/>
      <c r="F46" s="90"/>
      <c r="G46" s="90"/>
      <c r="H46" s="90"/>
      <c r="I46" s="90"/>
      <c r="J46" s="63"/>
      <c r="K46" s="91"/>
      <c r="L46" s="91"/>
      <c r="M46" s="91"/>
      <c r="N46" s="91"/>
      <c r="O46" s="91"/>
      <c r="P46" s="91"/>
      <c r="Q46" s="93">
        <f>+(Q44+Q45)*D46</f>
        <v>0</v>
      </c>
    </row>
    <row r="47" spans="1:17" x14ac:dyDescent="0.2">
      <c r="A47" s="85"/>
      <c r="B47" s="86"/>
      <c r="C47" s="87" t="s">
        <v>66</v>
      </c>
      <c r="D47" s="88"/>
      <c r="E47" s="89"/>
      <c r="F47" s="90"/>
      <c r="G47" s="90"/>
      <c r="H47" s="90"/>
      <c r="I47" s="90"/>
      <c r="J47" s="63"/>
      <c r="K47" s="91"/>
      <c r="L47" s="91"/>
      <c r="M47" s="91"/>
      <c r="N47" s="91"/>
      <c r="O47" s="91"/>
      <c r="P47" s="91"/>
      <c r="Q47" s="93">
        <f>+(Q45+Q46+Q44)*D47</f>
        <v>0</v>
      </c>
    </row>
    <row r="48" spans="1:17" s="30" customFormat="1" x14ac:dyDescent="0.2">
      <c r="A48" s="85"/>
      <c r="B48" s="86"/>
      <c r="C48" s="87" t="s">
        <v>67</v>
      </c>
      <c r="D48" s="94"/>
      <c r="E48" s="89"/>
      <c r="F48" s="90"/>
      <c r="G48" s="90"/>
      <c r="H48" s="90"/>
      <c r="I48" s="90"/>
      <c r="J48" s="63"/>
      <c r="K48" s="91"/>
      <c r="L48" s="91"/>
      <c r="M48" s="91"/>
      <c r="N48" s="91"/>
      <c r="O48" s="91"/>
      <c r="P48" s="91"/>
      <c r="Q48" s="95">
        <f>SUM(Q44:Q47)</f>
        <v>0</v>
      </c>
    </row>
    <row r="49" spans="1:17" x14ac:dyDescent="0.2">
      <c r="A49" s="85"/>
      <c r="B49" s="86"/>
      <c r="C49" s="96" t="s">
        <v>68</v>
      </c>
      <c r="D49" s="88"/>
      <c r="E49" s="89"/>
      <c r="F49" s="97"/>
      <c r="G49" s="97"/>
      <c r="H49" s="97"/>
      <c r="I49" s="97"/>
      <c r="J49" s="63"/>
      <c r="K49" s="91"/>
      <c r="L49" s="91"/>
      <c r="M49" s="91"/>
      <c r="N49" s="91"/>
      <c r="O49" s="91"/>
      <c r="P49" s="91"/>
      <c r="Q49" s="93">
        <f>+Q48*D49</f>
        <v>0</v>
      </c>
    </row>
    <row r="50" spans="1:17" ht="15.75" x14ac:dyDescent="0.2">
      <c r="A50" s="98"/>
      <c r="B50" s="25"/>
      <c r="C50" s="99" t="s">
        <v>69</v>
      </c>
      <c r="D50" s="94"/>
      <c r="E50" s="89"/>
      <c r="F50" s="100"/>
      <c r="G50" s="100"/>
      <c r="H50" s="100"/>
      <c r="I50" s="100"/>
      <c r="J50" s="101"/>
      <c r="K50" s="102"/>
      <c r="L50" s="102"/>
      <c r="M50" s="102"/>
      <c r="N50" s="102"/>
      <c r="O50" s="102"/>
      <c r="P50" s="102"/>
      <c r="Q50" s="103"/>
    </row>
    <row r="51" spans="1:17" ht="16.5" thickBot="1" x14ac:dyDescent="0.25">
      <c r="A51" s="104"/>
      <c r="B51" s="105"/>
      <c r="C51" s="106"/>
      <c r="D51" s="107"/>
      <c r="E51" s="108"/>
      <c r="F51" s="109"/>
      <c r="G51" s="109"/>
      <c r="H51" s="109"/>
      <c r="I51" s="109"/>
      <c r="J51" s="110"/>
      <c r="K51" s="111"/>
      <c r="L51" s="111"/>
      <c r="M51" s="111"/>
      <c r="N51" s="111"/>
      <c r="O51" s="111"/>
      <c r="P51" s="111"/>
      <c r="Q51" s="112"/>
    </row>
    <row r="52" spans="1:17" x14ac:dyDescent="0.2">
      <c r="A52" s="113"/>
      <c r="Q52" s="114"/>
    </row>
    <row r="53" spans="1:17" x14ac:dyDescent="0.2">
      <c r="A53" s="113"/>
    </row>
    <row r="54" spans="1:17" x14ac:dyDescent="0.2">
      <c r="A54" s="113"/>
    </row>
    <row r="55" spans="1:17" x14ac:dyDescent="0.2">
      <c r="A55" s="113"/>
    </row>
    <row r="56" spans="1:17" x14ac:dyDescent="0.2">
      <c r="A56" s="113"/>
      <c r="F56" s="5" t="s">
        <v>70</v>
      </c>
    </row>
    <row r="57" spans="1:17" x14ac:dyDescent="0.2">
      <c r="A57" s="113"/>
    </row>
    <row r="58" spans="1:17" x14ac:dyDescent="0.2">
      <c r="A58" s="113"/>
      <c r="M58" s="115"/>
    </row>
    <row r="59" spans="1:17" x14ac:dyDescent="0.2">
      <c r="A59" s="113"/>
    </row>
  </sheetData>
  <mergeCells count="2">
    <mergeCell ref="A1:Q1"/>
    <mergeCell ref="A2:Q2"/>
  </mergeCells>
  <printOptions horizontalCentered="1"/>
  <pageMargins left="0.23622047244094491" right="0.15748031496062992" top="0.19685039370078741" bottom="0.4" header="0.31496062992125984" footer="7.4409448818897639"/>
  <pageSetup paperSize="5" scale="81" fitToHeight="3" orientation="landscape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REPARACIONES COMEDOR </vt:lpstr>
      <vt:lpstr>'REPARACIONES COMEDOR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Lissette Dávila Reyes</dc:creator>
  <cp:lastModifiedBy>Anielka Lissette Dávila Reyes</cp:lastModifiedBy>
  <cp:lastPrinted>2024-02-09T15:25:07Z</cp:lastPrinted>
  <dcterms:created xsi:type="dcterms:W3CDTF">2024-02-09T15:23:37Z</dcterms:created>
  <dcterms:modified xsi:type="dcterms:W3CDTF">2024-02-09T15:36:32Z</dcterms:modified>
</cp:coreProperties>
</file>