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G:\LEYDHY 2023\PROYECTOS 2024\LA CASONA\"/>
    </mc:Choice>
  </mc:AlternateContent>
  <xr:revisionPtr revIDLastSave="0" documentId="13_ncr:1_{1C95BD0D-AFC8-41F4-8CFD-61B63E40CBED}" xr6:coauthVersionLast="47" xr6:coauthVersionMax="47" xr10:uidLastSave="{00000000-0000-0000-0000-000000000000}"/>
  <bookViews>
    <workbookView xWindow="-120" yWindow="-120" windowWidth="29040" windowHeight="15840" xr2:uid="{3C08F02E-CE05-455C-AB46-109310F02526}"/>
  </bookViews>
  <sheets>
    <sheet name="PRESUPUESTO BASE" sheetId="1" r:id="rId1"/>
  </sheets>
  <definedNames>
    <definedName name="_xlnm.Print_Area" localSheetId="0">'PRESUPUESTO BASE'!$A$1:$Q$117</definedName>
    <definedName name="_xlnm.Print_Titles" localSheetId="0">'PRESUPUESTO BASE'!$1:$4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5" i="1" l="1"/>
  <c r="E84" i="1"/>
  <c r="E60" i="1"/>
  <c r="E57" i="1"/>
  <c r="E52" i="1"/>
  <c r="E43" i="1"/>
  <c r="E39" i="1"/>
  <c r="E37" i="1"/>
  <c r="E22" i="1"/>
  <c r="E12" i="1"/>
  <c r="C5" i="1"/>
  <c r="Q6" i="1" l="1"/>
</calcChain>
</file>

<file path=xl/sharedStrings.xml><?xml version="1.0" encoding="utf-8"?>
<sst xmlns="http://schemas.openxmlformats.org/spreadsheetml/2006/main" count="230" uniqueCount="147">
  <si>
    <t>Proyecto:  Primera etapa de rehabilitación de la casona del Centro de Prácticas Las Mercedes, Managua.</t>
  </si>
  <si>
    <t>PRESUPUESTO BASE</t>
  </si>
  <si>
    <t>ETAPA</t>
  </si>
  <si>
    <t>SUB-ETAPA</t>
  </si>
  <si>
    <t>DESCRIPCION</t>
  </si>
  <si>
    <t>U/M</t>
  </si>
  <si>
    <t>Cantidad</t>
  </si>
  <si>
    <t>COSTOS UNITARIOS C$</t>
  </si>
  <si>
    <t>COSTO TOTAL UNITARIO C$</t>
  </si>
  <si>
    <t>COSTOS TOTALES C$</t>
  </si>
  <si>
    <t>COSTO     TOTAL C$</t>
  </si>
  <si>
    <t>Material C$</t>
  </si>
  <si>
    <t>Mano de obra C$</t>
  </si>
  <si>
    <t>Sub            contrato C$</t>
  </si>
  <si>
    <t>Equipo C$</t>
  </si>
  <si>
    <t>Transp. C$</t>
  </si>
  <si>
    <t>010</t>
  </si>
  <si>
    <t xml:space="preserve">PRELIMINARES </t>
  </si>
  <si>
    <t xml:space="preserve">Densinstalacion de estructura de techo de madera y cubierta de teja,cubierta metalica y estructura en área anexa ,  esta actividad se debe realizar con precauciòn se debe sujetar el sistema electrico dejando soportes. </t>
  </si>
  <si>
    <t>m2</t>
  </si>
  <si>
    <t xml:space="preserve">Demoliciòn de mesones de concreto incluye desalojo de material </t>
  </si>
  <si>
    <t xml:space="preserve">und </t>
  </si>
  <si>
    <t xml:space="preserve">Demoliciòn de Jardineras de concreto incluye desalojo de material </t>
  </si>
  <si>
    <t xml:space="preserve">Demoliciòn de parte superior de pared en area de cocina  incluye desalojo de material </t>
  </si>
  <si>
    <t xml:space="preserve">Corte de voquetes para conexión de oficinas incluye  ventanas y puertas y desalojo de material  </t>
  </si>
  <si>
    <t>Trazo y nivelaciòn para construcciòn de duchas.</t>
  </si>
  <si>
    <t xml:space="preserve">Desinstalaciòn de Ventanas </t>
  </si>
  <si>
    <t xml:space="preserve">Desinstalaciòn de Puertas </t>
  </si>
  <si>
    <t xml:space="preserve">Demolicion de particiones livianas incluye desalojo de escombros </t>
  </si>
  <si>
    <t xml:space="preserve">Demoliciòn de Pantry y lavanderos </t>
  </si>
  <si>
    <t xml:space="preserve">Glb </t>
  </si>
  <si>
    <t xml:space="preserve">Demolicion de piso en bodegas y cocina incluir desalojo de material </t>
  </si>
  <si>
    <t xml:space="preserve">Piqueteo en paredes existentes </t>
  </si>
  <si>
    <t xml:space="preserve">FUNDACIONES </t>
  </si>
  <si>
    <t xml:space="preserve">Exacavaciones manuales para zapatas, pedestales y viga asismica </t>
  </si>
  <si>
    <t>m3</t>
  </si>
  <si>
    <t xml:space="preserve">mejoramiento de suelo bajo zapata y V-A con material selecto compactado al 95% PROCTOR ESTÁNDAR </t>
  </si>
  <si>
    <t xml:space="preserve">Relleno en fundaciones con material proveniente de las excavaciones </t>
  </si>
  <si>
    <t xml:space="preserve">Concreto de 3000 PSI </t>
  </si>
  <si>
    <t>Acero num 4</t>
  </si>
  <si>
    <t>kgs</t>
  </si>
  <si>
    <t xml:space="preserve">Acero num 2 incluye alambre de amarre </t>
  </si>
  <si>
    <t xml:space="preserve">Formaletas se consideran dos usos </t>
  </si>
  <si>
    <t xml:space="preserve">ESTRUCTURAS DE CONCRETO </t>
  </si>
  <si>
    <t>M3</t>
  </si>
  <si>
    <t>M2</t>
  </si>
  <si>
    <t xml:space="preserve">  Pedestales de concreto 3000 psi 4 varillas num 4 estribos num 2 @ 0.10 epoxicado al piso de concreto con epoxico SIKADUR 32 h: 0.70, incluye acabados.</t>
  </si>
  <si>
    <t xml:space="preserve">PAREDES </t>
  </si>
  <si>
    <t xml:space="preserve">Paredes de Bloques de 6¨ certificado </t>
  </si>
  <si>
    <t xml:space="preserve">ACABADOS </t>
  </si>
  <si>
    <t xml:space="preserve">Repello grueso incluir aplicaciòn de maxicril en la mezcla para mayor adherencia </t>
  </si>
  <si>
    <t xml:space="preserve">Repello fino con Repemax  incluir aplicaciòn de maxicril en la mezcla para mayor adherencia </t>
  </si>
  <si>
    <t>PISOS</t>
  </si>
  <si>
    <t>construcción de cascote 2" de piso, INCLUYE CONFORMACION PARA LLEGAR AL NPT</t>
  </si>
  <si>
    <t xml:space="preserve">Suministro e instalacion de piso Coral Rojo colonial Conipisos INCLUIR BONDEX PISO SOBRE PISO MAS MAXICRIL Y PIQUETEO  </t>
  </si>
  <si>
    <t xml:space="preserve">Piso antiderrapante Rubik 20*20 en duchas </t>
  </si>
  <si>
    <t xml:space="preserve">Suministro e instalacion de BALDOSA COLECCIÓN COLONIAL BLUE-AZUL CONIPISOS AREA DE COCINA </t>
  </si>
  <si>
    <t xml:space="preserve">Suministro e instalacion de BALDOSA COLECCIÓN COLONIAL PATRONES MOSAICO DE PAUL SCHATZ CALVARIO-704- C CONIPISOS AREA DE BODEGAS PASILLOS, ACCESOS AREAS DE OFICINAS INCLUIR BONDEX PISO SOBRE PISO Y MAXICRIL Y PIQUETEO  </t>
  </si>
  <si>
    <t xml:space="preserve">Anden de 3" de espesor incluye bordillo concreto de 2500 PSI </t>
  </si>
  <si>
    <t xml:space="preserve">m2 </t>
  </si>
  <si>
    <t>ESTRUCTURAS Y CUBIERTA  DE TECHO</t>
  </si>
  <si>
    <t xml:space="preserve">Estructura de techo metalica incluye VM, CM, CLAVADORES DE Techo uniones, platinas, pintura anticorrosiva dos manos en toda la estructura y  acabado en vigas metalica color madera </t>
  </si>
  <si>
    <t xml:space="preserve">Suminsitro e instalacion de cubierta de techo lamina ondulada EUREKA P-7  COLOR ROJO </t>
  </si>
  <si>
    <t xml:space="preserve">Canal metalico d: 20" cal 24 lamina lisa prepintado en color rojo incluye impermeabilizacion en uniones y laterales, boquillas de drenaje </t>
  </si>
  <si>
    <t>ml</t>
  </si>
  <si>
    <t xml:space="preserve">Cumbrera de techo del sistema eureka color rojo incluye impermeabilización. </t>
  </si>
  <si>
    <t xml:space="preserve"> </t>
  </si>
  <si>
    <t>CIELOS RASOS</t>
  </si>
  <si>
    <t>CIELO FALSO</t>
  </si>
  <si>
    <t>suministro e instalación de cielo PVC 7.55 MM  tipo tablilla color MADERA  brillante con accesorios de uniones y angulares, este cielo se instalará 15 cm bajo la cubierta .</t>
  </si>
  <si>
    <t>FASCIA</t>
  </si>
  <si>
    <t>Suministro e instalación de fascia de lamina PVC 7.55 MM COLOR MADERA estructura metalica 1 5/8" de acero galvanizado calibre 26. Forro de lamina de denglass de 1/2", acabado pasta thinset, H=0.30m. Según planos.</t>
  </si>
  <si>
    <t>ML</t>
  </si>
  <si>
    <t>PARTICIONES</t>
  </si>
  <si>
    <t>Suminsitro e instalacion  de partición liviana estructura metalica galvanizada,  forrada a ambas caras con  durock acabado fino repemax</t>
  </si>
  <si>
    <t>ACABADOS</t>
  </si>
  <si>
    <t>Enchapado colección colonial baldosas hidraulicas FEZ 928-A conipios en borde de pantry</t>
  </si>
  <si>
    <t xml:space="preserve">Lijado, enmasillado y aplicación de barniz brillante en columnas de pasillo </t>
  </si>
  <si>
    <t>und</t>
  </si>
  <si>
    <t xml:space="preserve">Mueble pantry con Top de cuarzo cristal blanco y el borde de 10 cm  en cocina incluye estructura de madera 2*2 cedro real, base de 10 cm de concerto de 2500 psi, parte inferior puertas y ventanas de melamina color a escoger por el dueño, haladeras de acero inoxidable, pana doble de acero inoxidable con sus accesorio, llaves de ganzo, bajantes, centro, coladera.   </t>
  </si>
  <si>
    <t xml:space="preserve">ml </t>
  </si>
  <si>
    <t xml:space="preserve">Gabinete para area de cocina, melamina color a escoger por el dueño  </t>
  </si>
  <si>
    <t>PUERTAS</t>
  </si>
  <si>
    <t>CU</t>
  </si>
  <si>
    <t>suministro e instalación de puertas doble hoja  de madera  cedro Real  incluye marcos de madera  herrajes, cerradura de gatillo verona yale(P-1), topes y pasadores, acabado barniz brillante, incluye molduras.</t>
  </si>
  <si>
    <t>c.u</t>
  </si>
  <si>
    <t>suministro e instalación de puertas una  hoja  de madera  cedro Real  incluye marcos de madera  herrajes, cerradura de gatillo verona yale(P-4), topes y pasadores, acabado barniz brillante incluye molduras.</t>
  </si>
  <si>
    <t xml:space="preserve">suministro e instalación de puertas metalica 6 tableros marco   de madera  cedro Real    herrajes, cerradura de gatillo verona yale(P-4), topes y pasadores, acabado color madera brillante incluye molduras. </t>
  </si>
  <si>
    <t>Reparación de puertas de madera incluye lijado , enmasillado cambio de herrajes, cerraduras de gatillo verona, topes, molduras, acabado con pintura color madera. (p-1,p-2,-p-6)</t>
  </si>
  <si>
    <t>suministro e instalación de puertas dos hojas  de madera  cedro Real  incluye marcos de madera  herrajes, cerradura de gatillo verona yale(P-3), topes y pasadores, acabado barniz brillante incluye molduras.</t>
  </si>
  <si>
    <t>VENTANAS</t>
  </si>
  <si>
    <t>Suministro e instalación de ventana corrediza ISO 1500 ,ESTRUCTURA DE PVC COLOR Madera  vidrio color bronce 6MM  V-1</t>
  </si>
  <si>
    <t>UND</t>
  </si>
  <si>
    <t>Suministro e instalación de ventana corrediza ISO 1500 ,ESTRUCTURA DE PVC COLOR Madera  vidrio color bronce 6MM  V-2</t>
  </si>
  <si>
    <t>Suministro e instalación de ventana corrediza ISO 1500 ,ESTRUCTURA DE PVC COLOR Madera  vidrio color bronce 6MM  V-3</t>
  </si>
  <si>
    <t>Suministro e instalación de ventana corrediza ISO 1500 ,ESTRUCTURA DE PVC COLOR Madera  vidrio color bronce 6MM  V-4</t>
  </si>
  <si>
    <t>Suministro e instalación de ventana corrediza ISO 1500 ,ESTRUCTURA DE PVC COLOR Madera  vidrio color bronce 6MM  V-5</t>
  </si>
  <si>
    <t>Suministro e instalación de ventana corrediza ISO 1500 ,ESTRUCTURA DE PVC COLOR Madera  vidrio color bronce 6MM  V-6</t>
  </si>
  <si>
    <t>ELECTRICIDAD</t>
  </si>
  <si>
    <t>ACCESORIOS</t>
  </si>
  <si>
    <t>Suministro e instalacion de canalizcion Conduit de 1/2 PVC, incluye accesorios cajas EMT 4*4, 2*4, BRIDAS, CURVAS UNIONES.</t>
  </si>
  <si>
    <t xml:space="preserve">Suministro e instalacion de Luminarias colgantes exterior CLASICO IKELITE BRONCE E27 INCLUIR DESINSTALACION DE LA EXITENTE, LIMPIEZA DE CADENA Y PINTURA ANTICORROSIVA </t>
  </si>
  <si>
    <t>Suministro e Instalación de Ojo de Buey de 12 watt 12yD Led 430 Mv40B Tecnolite luz de dia</t>
  </si>
  <si>
    <t>Suministro e instalación de interruptor sencillo 125v 15 Amp levinton o similar con placa metálica a seleccionar por el dueño.</t>
  </si>
  <si>
    <t>Alambre AWG #12 THHN. (Incluye miscelaneos: tape, alambre galvanizado, wire nut, etc, conectarse al circuito de luminarias proximo para las duchas )</t>
  </si>
  <si>
    <t xml:space="preserve">Conexión electrica para aires Cable TSJ 3 x 8  incluir 3 breaker de 2*40 amp y un sub panel 16 espacios conexión al panel existente, varilla polo a tierra   </t>
  </si>
  <si>
    <t>glb</t>
  </si>
  <si>
    <t xml:space="preserve">Suministro e instalación de luminaria incluir bombillos decorativa de techo  a110/240v  acabado cristla 8802h-ORG cubas electrica  incluye limpieza en cadenas y pintura </t>
  </si>
  <si>
    <t xml:space="preserve">CLIMATIZACIÓN </t>
  </si>
  <si>
    <t xml:space="preserve">AIRES ACONDICIONADOS </t>
  </si>
  <si>
    <t>Suministro e instalacion de sistema de aire acondicionado tipo PARED split, Capacidad 36.000 BTU ,Volt-208/230/1/60 HZ. SEER 21. Incluyen todos los accesorios necesarios para esta actividad, protector de voltaje .Similar al Comforstar ó similar aprobar por el dueño.</t>
  </si>
  <si>
    <t>Suministro e instalacion de sistema de aire acondicionado tipo PARED split, Capacidad 12.000 BTU ,Volt-208/230/1/60 HZ. SEER 21. Protector de voltaje Incluyen todos los accesorios necesarios para esta actividad.Similar al Comforstar ó similar aprobar por el dueño.</t>
  </si>
  <si>
    <t>190</t>
  </si>
  <si>
    <t>HIDROSANITARIO</t>
  </si>
  <si>
    <t xml:space="preserve">Conexiones a red existente de agua potable para ducha,  tuberia Pvc de 1/2" incluye accesorios, EXCAVACIONES </t>
  </si>
  <si>
    <t xml:space="preserve">Conexiones a red existente de aguas negras  para ducha,   con tuberia Pvc de  2" incluye accesorios, EXCAVACIONES </t>
  </si>
  <si>
    <t>Rejilla drenaje de ducha de 2'' incluye trampa sanitaria.</t>
  </si>
  <si>
    <t xml:space="preserve">suministro e instalacion de ducha ALUVIA con su llave de palanca </t>
  </si>
  <si>
    <t>Accesorios de duchas s:  02 porta toallas y 02 porta jabon en area de ducha.</t>
  </si>
  <si>
    <t>PINTURA</t>
  </si>
  <si>
    <t xml:space="preserve">PINTURA </t>
  </si>
  <si>
    <t>Pintura exterior e interior de aceite, en calidad High Estándar, en paredes jardineras  aplicar las manos que sean necesarias para su perfecto acabado.</t>
  </si>
  <si>
    <t>OBRAS EXTERIORES</t>
  </si>
  <si>
    <t xml:space="preserve">Jardineras de bloque de 6" repello ambas caras acabdo fino , relleno con tierra vegetal, incluye llorones de 1/2 </t>
  </si>
  <si>
    <t xml:space="preserve">Gradas de acceso bloque de concreto huella contarhuella con acabado repello </t>
  </si>
  <si>
    <t xml:space="preserve">Bajantes de cadena de 5/8 acerada incluye filtro recepctor de agua y cono metalico  ver detalle en planos </t>
  </si>
  <si>
    <t xml:space="preserve">Suministro e instalación de adoquin decorativo de 8 cm color rojo con diseño en patron  herrigbone, incluye conformacion de terreno </t>
  </si>
  <si>
    <t xml:space="preserve">Plantas hornamentales veranera h: minima de 0.8 cm colores violeta, fucsia. </t>
  </si>
  <si>
    <t xml:space="preserve">Mueble aereo para cocina estructura de tubo cuadrado 2*2 pintura anticorrosiva color madera incluye lampara ver detalle en planos </t>
  </si>
  <si>
    <t>LIMPIEZA FINAL</t>
  </si>
  <si>
    <t>GLB</t>
  </si>
  <si>
    <t xml:space="preserve">Limpieza Final y entrega </t>
  </si>
  <si>
    <t>Glb</t>
  </si>
  <si>
    <t>a.</t>
  </si>
  <si>
    <t>COSTO TOTAL DIRECTO</t>
  </si>
  <si>
    <t>b.</t>
  </si>
  <si>
    <t>COSTO TOTAL  INDIRECTO</t>
  </si>
  <si>
    <t>c.</t>
  </si>
  <si>
    <t>ADMON</t>
  </si>
  <si>
    <t>d.</t>
  </si>
  <si>
    <t>UTILIDADES</t>
  </si>
  <si>
    <t>e.</t>
  </si>
  <si>
    <t>SUBTOTAL</t>
  </si>
  <si>
    <t>f.</t>
  </si>
  <si>
    <t>IMPUESTO DEL  IVA 15 %</t>
  </si>
  <si>
    <t>COSTO TOTAL DEL PROYECTO   C$</t>
  </si>
  <si>
    <t>Suministro y siembra de grama zoysia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</si>
</sst>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4" formatCode="_-&quot;C$&quot;* #,##0.00_-;\-&quot;C$&quot;* #,##0.00_-;_-&quot;C$&quot;* &quot;-&quot;??_-;_-@_-"/>
    <numFmt numFmtId="43" formatCode="_-* #,##0.00_-;\-* #,##0.00_-;_-* &quot;-&quot;??_-;_-@_-"/>
    <numFmt numFmtId="164" formatCode="000"/>
    <numFmt numFmtId="165" formatCode="_(* #,##0.00_);_(* \(#,##0.00\);_(* &quot;-&quot;??_);_(@_)"/>
    <numFmt numFmtId="166" formatCode="_(&quot;C$&quot;\ * #,##0.00_);_(&quot;C$&quot;\ * \(#,##0.00\);_(&quot;C$&quot;\ * &quot;-&quot;??_);_(@_)"/>
    <numFmt numFmtId="167" formatCode="00"/>
    <numFmt numFmtId="168" formatCode="00.0"/>
    <numFmt numFmtId="169" formatCode="_-[$C$-4C0A]* #,##0.00_-;\-[$C$-4C0A]* #,##0.00_-;_-[$C$-4C0A]* &quot;-&quot;??_-;_-@_-"/>
    <numFmt numFmtId="170" formatCode="[$C$-4C0A]\ #,##0.00"/>
    <numFmt numFmtId="171" formatCode="#,##0.00\ _€"/>
  </numFmts>
  <fonts count="11" x14ac:knownFonts="1">
    <font>
      <sz val="10"/>
      <name val="Arial"/>
    </font>
    <font>
      <sz val="10"/>
      <name val="Arial"/>
    </font>
    <font>
      <b/>
      <sz val="14"/>
      <name val="Courier New"/>
      <family val="3"/>
    </font>
    <font>
      <sz val="10"/>
      <name val="Courier New"/>
      <family val="3"/>
    </font>
    <font>
      <b/>
      <sz val="10"/>
      <name val="Courier New"/>
      <family val="3"/>
    </font>
    <font>
      <sz val="10"/>
      <name val="Arial"/>
      <family val="2"/>
    </font>
    <font>
      <b/>
      <sz val="10"/>
      <color theme="0"/>
      <name val="Courier New"/>
      <family val="3"/>
    </font>
    <font>
      <sz val="11"/>
      <name val="Courier New"/>
      <family val="3"/>
    </font>
    <font>
      <sz val="10"/>
      <color theme="1"/>
      <name val="Courier New"/>
      <family val="3"/>
    </font>
    <font>
      <b/>
      <sz val="10"/>
      <color indexed="10"/>
      <name val="Courier New"/>
      <family val="3"/>
    </font>
    <font>
      <sz val="10"/>
      <color rgb="FFFF0000"/>
      <name val="Courier New"/>
      <family val="3"/>
    </font>
  </fonts>
  <fills count="10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49998474074526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 applyFill="0"/>
    <xf numFmtId="165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159">
    <xf numFmtId="0" fontId="0" fillId="0" borderId="0" xfId="0"/>
    <xf numFmtId="0" fontId="3" fillId="0" borderId="0" xfId="0" applyFont="1" applyFill="1" applyAlignment="1">
      <alignment vertical="center" wrapText="1"/>
    </xf>
    <xf numFmtId="0" fontId="3" fillId="0" borderId="0" xfId="0" applyFont="1" applyAlignment="1">
      <alignment vertical="center" wrapText="1"/>
    </xf>
    <xf numFmtId="165" fontId="4" fillId="0" borderId="7" xfId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2" fontId="4" fillId="0" borderId="7" xfId="0" applyNumberFormat="1" applyFont="1" applyFill="1" applyBorder="1" applyAlignment="1">
      <alignment horizontal="center" vertical="center" wrapText="1"/>
    </xf>
    <xf numFmtId="4" fontId="4" fillId="0" borderId="7" xfId="0" applyNumberFormat="1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164" fontId="6" fillId="2" borderId="7" xfId="0" applyNumberFormat="1" applyFont="1" applyFill="1" applyBorder="1" applyAlignment="1">
      <alignment horizontal="left" vertical="center" wrapText="1"/>
    </xf>
    <xf numFmtId="165" fontId="4" fillId="2" borderId="7" xfId="1" applyFont="1" applyFill="1" applyBorder="1" applyAlignment="1">
      <alignment horizontal="center" vertical="center" wrapText="1"/>
    </xf>
    <xf numFmtId="166" fontId="4" fillId="2" borderId="7" xfId="0" applyNumberFormat="1" applyFont="1" applyFill="1" applyBorder="1" applyAlignment="1">
      <alignment horizontal="center" vertical="center" wrapText="1"/>
    </xf>
    <xf numFmtId="2" fontId="4" fillId="2" borderId="7" xfId="0" applyNumberFormat="1" applyFont="1" applyFill="1" applyBorder="1" applyAlignment="1">
      <alignment horizontal="center" vertical="center" wrapText="1"/>
    </xf>
    <xf numFmtId="4" fontId="4" fillId="2" borderId="7" xfId="0" applyNumberFormat="1" applyFont="1" applyFill="1" applyBorder="1" applyAlignment="1">
      <alignment horizontal="center" vertical="center" wrapText="1"/>
    </xf>
    <xf numFmtId="44" fontId="4" fillId="2" borderId="7" xfId="0" applyNumberFormat="1" applyFont="1" applyFill="1" applyBorder="1" applyAlignment="1">
      <alignment horizontal="center" vertical="center" wrapText="1"/>
    </xf>
    <xf numFmtId="164" fontId="4" fillId="3" borderId="8" xfId="0" applyNumberFormat="1" applyFont="1" applyFill="1" applyBorder="1" applyAlignment="1">
      <alignment horizontal="center" vertical="center" wrapText="1"/>
    </xf>
    <xf numFmtId="167" fontId="4" fillId="3" borderId="7" xfId="0" applyNumberFormat="1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left" vertical="center" wrapText="1"/>
    </xf>
    <xf numFmtId="0" fontId="4" fillId="3" borderId="7" xfId="0" applyFont="1" applyFill="1" applyBorder="1" applyAlignment="1">
      <alignment horizontal="center" vertical="center" wrapText="1"/>
    </xf>
    <xf numFmtId="165" fontId="4" fillId="3" borderId="7" xfId="1" applyFont="1" applyFill="1" applyBorder="1" applyAlignment="1">
      <alignment horizontal="center" vertical="center" wrapText="1"/>
    </xf>
    <xf numFmtId="165" fontId="4" fillId="3" borderId="7" xfId="1" applyFont="1" applyFill="1" applyBorder="1" applyAlignment="1">
      <alignment horizontal="right" vertical="center" wrapText="1"/>
    </xf>
    <xf numFmtId="44" fontId="4" fillId="3" borderId="7" xfId="0" applyNumberFormat="1" applyFont="1" applyFill="1" applyBorder="1" applyAlignment="1">
      <alignment horizontal="right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left" vertical="center" wrapText="1"/>
    </xf>
    <xf numFmtId="165" fontId="4" fillId="4" borderId="7" xfId="1" applyFont="1" applyFill="1" applyBorder="1" applyAlignment="1">
      <alignment horizontal="center" vertical="center" wrapText="1"/>
    </xf>
    <xf numFmtId="44" fontId="4" fillId="4" borderId="7" xfId="2" applyFont="1" applyFill="1" applyBorder="1" applyAlignment="1">
      <alignment horizontal="center" vertical="center" wrapText="1"/>
    </xf>
    <xf numFmtId="166" fontId="4" fillId="4" borderId="7" xfId="0" applyNumberFormat="1" applyFont="1" applyFill="1" applyBorder="1" applyAlignment="1">
      <alignment horizontal="center" vertical="center" wrapText="1"/>
    </xf>
    <xf numFmtId="43" fontId="4" fillId="4" borderId="7" xfId="0" applyNumberFormat="1" applyFont="1" applyFill="1" applyBorder="1" applyAlignment="1">
      <alignment horizontal="center" vertical="center" wrapText="1"/>
    </xf>
    <xf numFmtId="2" fontId="4" fillId="4" borderId="7" xfId="0" applyNumberFormat="1" applyFont="1" applyFill="1" applyBorder="1" applyAlignment="1">
      <alignment horizontal="center" vertical="center" wrapText="1"/>
    </xf>
    <xf numFmtId="4" fontId="4" fillId="4" borderId="7" xfId="0" applyNumberFormat="1" applyFont="1" applyFill="1" applyBorder="1" applyAlignment="1">
      <alignment horizontal="center" vertical="center" wrapText="1"/>
    </xf>
    <xf numFmtId="44" fontId="4" fillId="4" borderId="7" xfId="0" applyNumberFormat="1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44" fontId="4" fillId="3" borderId="7" xfId="2" applyFont="1" applyFill="1" applyBorder="1" applyAlignment="1">
      <alignment horizontal="center" vertical="center" wrapText="1"/>
    </xf>
    <xf numFmtId="49" fontId="3" fillId="0" borderId="8" xfId="0" applyNumberFormat="1" applyFont="1" applyFill="1" applyBorder="1" applyAlignment="1">
      <alignment horizontal="center" vertical="center" wrapText="1"/>
    </xf>
    <xf numFmtId="168" fontId="3" fillId="0" borderId="7" xfId="0" applyNumberFormat="1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165" fontId="3" fillId="0" borderId="7" xfId="1" applyFont="1" applyBorder="1" applyAlignment="1">
      <alignment horizontal="center" vertical="center" wrapText="1"/>
    </xf>
    <xf numFmtId="165" fontId="7" fillId="0" borderId="7" xfId="1" applyFont="1" applyFill="1" applyBorder="1" applyAlignment="1">
      <alignment horizontal="right" vertical="center" wrapText="1"/>
    </xf>
    <xf numFmtId="166" fontId="7" fillId="0" borderId="7" xfId="0" applyNumberFormat="1" applyFont="1" applyFill="1" applyBorder="1" applyAlignment="1">
      <alignment horizontal="right" vertical="center" wrapText="1"/>
    </xf>
    <xf numFmtId="4" fontId="7" fillId="0" borderId="7" xfId="0" applyNumberFormat="1" applyFont="1" applyFill="1" applyBorder="1" applyAlignment="1">
      <alignment horizontal="right" vertical="center" wrapText="1"/>
    </xf>
    <xf numFmtId="44" fontId="7" fillId="0" borderId="7" xfId="0" applyNumberFormat="1" applyFont="1" applyBorder="1" applyAlignment="1">
      <alignment horizontal="right" vertical="center" wrapText="1"/>
    </xf>
    <xf numFmtId="44" fontId="3" fillId="0" borderId="7" xfId="2" applyFont="1" applyFill="1" applyBorder="1" applyAlignment="1">
      <alignment horizontal="right" vertical="center" wrapText="1"/>
    </xf>
    <xf numFmtId="165" fontId="3" fillId="0" borderId="7" xfId="1" applyFont="1" applyFill="1" applyBorder="1" applyAlignment="1">
      <alignment horizontal="right" vertical="center" wrapText="1"/>
    </xf>
    <xf numFmtId="166" fontId="3" fillId="0" borderId="7" xfId="0" applyNumberFormat="1" applyFont="1" applyFill="1" applyBorder="1" applyAlignment="1">
      <alignment horizontal="right" vertical="center" wrapText="1"/>
    </xf>
    <xf numFmtId="4" fontId="3" fillId="0" borderId="7" xfId="0" applyNumberFormat="1" applyFont="1" applyFill="1" applyBorder="1" applyAlignment="1">
      <alignment horizontal="right" vertical="center" wrapText="1"/>
    </xf>
    <xf numFmtId="44" fontId="3" fillId="0" borderId="7" xfId="0" applyNumberFormat="1" applyFont="1" applyBorder="1" applyAlignment="1">
      <alignment horizontal="right" vertical="center" wrapText="1"/>
    </xf>
    <xf numFmtId="0" fontId="8" fillId="0" borderId="7" xfId="0" applyFont="1" applyFill="1" applyBorder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164" fontId="4" fillId="5" borderId="8" xfId="0" applyNumberFormat="1" applyFont="1" applyFill="1" applyBorder="1" applyAlignment="1">
      <alignment horizontal="center" vertical="center" wrapText="1"/>
    </xf>
    <xf numFmtId="49" fontId="4" fillId="3" borderId="8" xfId="0" applyNumberFormat="1" applyFont="1" applyFill="1" applyBorder="1" applyAlignment="1">
      <alignment horizontal="center" vertical="center" wrapText="1"/>
    </xf>
    <xf numFmtId="49" fontId="3" fillId="0" borderId="9" xfId="0" applyNumberFormat="1" applyFont="1" applyBorder="1" applyAlignment="1">
      <alignment horizontal="center" vertical="center" wrapText="1"/>
    </xf>
    <xf numFmtId="49" fontId="4" fillId="4" borderId="9" xfId="0" applyNumberFormat="1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vertical="center" wrapText="1"/>
    </xf>
    <xf numFmtId="0" fontId="3" fillId="4" borderId="7" xfId="0" applyFont="1" applyFill="1" applyBorder="1" applyAlignment="1">
      <alignment horizontal="center" vertical="center" wrapText="1"/>
    </xf>
    <xf numFmtId="165" fontId="3" fillId="4" borderId="7" xfId="1" applyFont="1" applyFill="1" applyBorder="1" applyAlignment="1">
      <alignment horizontal="center" vertical="center" wrapText="1"/>
    </xf>
    <xf numFmtId="165" fontId="3" fillId="4" borderId="7" xfId="1" applyFont="1" applyFill="1" applyBorder="1" applyAlignment="1">
      <alignment horizontal="right" vertical="center" wrapText="1"/>
    </xf>
    <xf numFmtId="169" fontId="3" fillId="4" borderId="7" xfId="1" applyNumberFormat="1" applyFont="1" applyFill="1" applyBorder="1" applyAlignment="1">
      <alignment horizontal="right" vertical="center" wrapText="1"/>
    </xf>
    <xf numFmtId="164" fontId="4" fillId="3" borderId="7" xfId="0" applyNumberFormat="1" applyFont="1" applyFill="1" applyBorder="1" applyAlignment="1">
      <alignment horizontal="center" vertical="center" wrapText="1"/>
    </xf>
    <xf numFmtId="167" fontId="4" fillId="6" borderId="7" xfId="0" applyNumberFormat="1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justify" vertical="center" wrapText="1"/>
    </xf>
    <xf numFmtId="164" fontId="4" fillId="4" borderId="7" xfId="0" applyNumberFormat="1" applyFont="1" applyFill="1" applyBorder="1" applyAlignment="1">
      <alignment vertical="center" wrapText="1"/>
    </xf>
    <xf numFmtId="0" fontId="3" fillId="4" borderId="7" xfId="0" applyFont="1" applyFill="1" applyBorder="1" applyAlignment="1">
      <alignment horizontal="left" vertical="center" wrapText="1"/>
    </xf>
    <xf numFmtId="44" fontId="3" fillId="4" borderId="7" xfId="2" applyFont="1" applyFill="1" applyBorder="1" applyAlignment="1">
      <alignment vertical="center" wrapText="1"/>
    </xf>
    <xf numFmtId="44" fontId="3" fillId="4" borderId="7" xfId="2" applyFont="1" applyFill="1" applyBorder="1" applyAlignment="1">
      <alignment horizontal="right" vertical="center" wrapText="1"/>
    </xf>
    <xf numFmtId="169" fontId="3" fillId="4" borderId="7" xfId="1" applyNumberFormat="1" applyFont="1" applyFill="1" applyBorder="1" applyAlignment="1">
      <alignment vertical="center" wrapText="1"/>
    </xf>
    <xf numFmtId="165" fontId="3" fillId="4" borderId="7" xfId="1" applyFont="1" applyFill="1" applyBorder="1" applyAlignment="1">
      <alignment vertical="center" wrapText="1"/>
    </xf>
    <xf numFmtId="170" fontId="3" fillId="0" borderId="7" xfId="0" applyNumberFormat="1" applyFont="1" applyFill="1" applyBorder="1" applyAlignment="1">
      <alignment horizontal="justify" vertical="center" wrapText="1"/>
    </xf>
    <xf numFmtId="171" fontId="8" fillId="4" borderId="7" xfId="0" applyNumberFormat="1" applyFont="1" applyFill="1" applyBorder="1" applyAlignment="1">
      <alignment horizontal="center" vertical="center"/>
    </xf>
    <xf numFmtId="4" fontId="8" fillId="4" borderId="7" xfId="0" applyNumberFormat="1" applyFont="1" applyFill="1" applyBorder="1" applyAlignment="1">
      <alignment horizontal="right" vertical="center"/>
    </xf>
    <xf numFmtId="171" fontId="8" fillId="4" borderId="7" xfId="0" applyNumberFormat="1" applyFont="1" applyFill="1" applyBorder="1" applyAlignment="1">
      <alignment horizontal="right" vertical="center"/>
    </xf>
    <xf numFmtId="43" fontId="3" fillId="0" borderId="0" xfId="0" applyNumberFormat="1" applyFont="1" applyAlignment="1">
      <alignment vertical="center" wrapText="1"/>
    </xf>
    <xf numFmtId="44" fontId="3" fillId="0" borderId="0" xfId="0" applyNumberFormat="1" applyFont="1" applyAlignment="1">
      <alignment vertical="center" wrapText="1"/>
    </xf>
    <xf numFmtId="164" fontId="9" fillId="0" borderId="7" xfId="0" applyNumberFormat="1" applyFont="1" applyFill="1" applyBorder="1" applyAlignment="1">
      <alignment horizontal="center" vertical="center"/>
    </xf>
    <xf numFmtId="0" fontId="8" fillId="4" borderId="7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3" fillId="0" borderId="7" xfId="0" applyFont="1" applyFill="1" applyBorder="1" applyAlignment="1">
      <alignment horizontal="center" vertical="center"/>
    </xf>
    <xf numFmtId="165" fontId="3" fillId="0" borderId="7" xfId="1" applyFont="1" applyFill="1" applyBorder="1" applyAlignment="1">
      <alignment vertical="center" wrapText="1"/>
    </xf>
    <xf numFmtId="164" fontId="4" fillId="4" borderId="9" xfId="0" applyNumberFormat="1" applyFont="1" applyFill="1" applyBorder="1" applyAlignment="1">
      <alignment horizontal="center" vertical="center" wrapText="1"/>
    </xf>
    <xf numFmtId="167" fontId="4" fillId="4" borderId="7" xfId="0" applyNumberFormat="1" applyFont="1" applyFill="1" applyBorder="1" applyAlignment="1">
      <alignment vertical="center" wrapText="1"/>
    </xf>
    <xf numFmtId="0" fontId="4" fillId="4" borderId="7" xfId="0" applyFont="1" applyFill="1" applyBorder="1" applyAlignment="1">
      <alignment horizontal="left" vertical="center" wrapText="1"/>
    </xf>
    <xf numFmtId="165" fontId="4" fillId="4" borderId="7" xfId="1" applyFont="1" applyFill="1" applyBorder="1" applyAlignment="1">
      <alignment horizontal="right" vertical="center" wrapText="1"/>
    </xf>
    <xf numFmtId="166" fontId="4" fillId="4" borderId="7" xfId="0" applyNumberFormat="1" applyFont="1" applyFill="1" applyBorder="1" applyAlignment="1">
      <alignment horizontal="right" vertical="center" wrapText="1"/>
    </xf>
    <xf numFmtId="166" fontId="3" fillId="4" borderId="7" xfId="0" applyNumberFormat="1" applyFont="1" applyFill="1" applyBorder="1" applyAlignment="1">
      <alignment horizontal="right" vertical="center" wrapText="1"/>
    </xf>
    <xf numFmtId="44" fontId="3" fillId="4" borderId="7" xfId="0" applyNumberFormat="1" applyFont="1" applyFill="1" applyBorder="1" applyAlignment="1">
      <alignment horizontal="center" vertical="center"/>
    </xf>
    <xf numFmtId="0" fontId="3" fillId="4" borderId="7" xfId="0" applyFont="1" applyFill="1" applyBorder="1" applyAlignment="1">
      <alignment wrapText="1"/>
    </xf>
    <xf numFmtId="0" fontId="3" fillId="4" borderId="7" xfId="0" applyFont="1" applyFill="1" applyBorder="1" applyAlignment="1">
      <alignment horizontal="center" vertical="center"/>
    </xf>
    <xf numFmtId="164" fontId="9" fillId="0" borderId="9" xfId="0" applyNumberFormat="1" applyFont="1" applyFill="1" applyBorder="1" applyAlignment="1">
      <alignment horizontal="center" vertical="center"/>
    </xf>
    <xf numFmtId="49" fontId="4" fillId="3" borderId="8" xfId="0" applyNumberFormat="1" applyFont="1" applyFill="1" applyBorder="1" applyAlignment="1">
      <alignment horizontal="justify" vertical="center" wrapText="1"/>
    </xf>
    <xf numFmtId="167" fontId="4" fillId="3" borderId="7" xfId="0" applyNumberFormat="1" applyFont="1" applyFill="1" applyBorder="1" applyAlignment="1">
      <alignment horizontal="justify" vertical="center" wrapText="1"/>
    </xf>
    <xf numFmtId="44" fontId="4" fillId="3" borderId="7" xfId="0" applyNumberFormat="1" applyFont="1" applyFill="1" applyBorder="1" applyAlignment="1">
      <alignment horizontal="justify" vertical="center" wrapText="1"/>
    </xf>
    <xf numFmtId="164" fontId="4" fillId="7" borderId="9" xfId="0" applyNumberFormat="1" applyFont="1" applyFill="1" applyBorder="1" applyAlignment="1">
      <alignment vertical="center" wrapText="1"/>
    </xf>
    <xf numFmtId="165" fontId="3" fillId="0" borderId="7" xfId="1" applyFont="1" applyBorder="1" applyAlignment="1">
      <alignment horizontal="right" vertical="center" wrapText="1"/>
    </xf>
    <xf numFmtId="165" fontId="3" fillId="0" borderId="7" xfId="1" applyFont="1" applyBorder="1" applyAlignment="1">
      <alignment horizontal="left" vertical="center" wrapText="1"/>
    </xf>
    <xf numFmtId="169" fontId="3" fillId="0" borderId="7" xfId="1" applyNumberFormat="1" applyFont="1" applyBorder="1" applyAlignment="1">
      <alignment horizontal="right" vertical="center" wrapText="1"/>
    </xf>
    <xf numFmtId="164" fontId="4" fillId="7" borderId="10" xfId="0" applyNumberFormat="1" applyFont="1" applyFill="1" applyBorder="1" applyAlignment="1">
      <alignment vertical="center" wrapText="1"/>
    </xf>
    <xf numFmtId="165" fontId="3" fillId="0" borderId="11" xfId="1" applyFont="1" applyBorder="1" applyAlignment="1">
      <alignment horizontal="right" vertical="center" wrapText="1"/>
    </xf>
    <xf numFmtId="165" fontId="3" fillId="0" borderId="11" xfId="1" applyFont="1" applyBorder="1" applyAlignment="1">
      <alignment horizontal="center" vertical="center" wrapText="1"/>
    </xf>
    <xf numFmtId="164" fontId="4" fillId="7" borderId="7" xfId="0" applyNumberFormat="1" applyFont="1" applyFill="1" applyBorder="1" applyAlignment="1">
      <alignment vertical="center" wrapText="1"/>
    </xf>
    <xf numFmtId="49" fontId="3" fillId="5" borderId="8" xfId="0" applyNumberFormat="1" applyFont="1" applyFill="1" applyBorder="1" applyAlignment="1">
      <alignment vertical="center" wrapText="1"/>
    </xf>
    <xf numFmtId="167" fontId="3" fillId="0" borderId="7" xfId="0" applyNumberFormat="1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2" fontId="3" fillId="0" borderId="7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justify" vertical="center" wrapText="1"/>
    </xf>
    <xf numFmtId="49" fontId="3" fillId="5" borderId="9" xfId="0" applyNumberFormat="1" applyFont="1" applyFill="1" applyBorder="1" applyAlignment="1">
      <alignment vertical="center" wrapText="1"/>
    </xf>
    <xf numFmtId="49" fontId="3" fillId="5" borderId="7" xfId="0" applyNumberFormat="1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left" vertical="center" wrapText="1"/>
    </xf>
    <xf numFmtId="49" fontId="4" fillId="8" borderId="7" xfId="0" applyNumberFormat="1" applyFont="1" applyFill="1" applyBorder="1" applyAlignment="1">
      <alignment horizontal="center" vertical="center" wrapText="1"/>
    </xf>
    <xf numFmtId="167" fontId="4" fillId="8" borderId="7" xfId="0" applyNumberFormat="1" applyFont="1" applyFill="1" applyBorder="1" applyAlignment="1">
      <alignment horizontal="center" vertical="center" wrapText="1"/>
    </xf>
    <xf numFmtId="0" fontId="4" fillId="8" borderId="7" xfId="0" applyFont="1" applyFill="1" applyBorder="1" applyAlignment="1">
      <alignment horizontal="left" vertical="center" wrapText="1"/>
    </xf>
    <xf numFmtId="0" fontId="4" fillId="8" borderId="7" xfId="0" applyFont="1" applyFill="1" applyBorder="1" applyAlignment="1">
      <alignment horizontal="center" vertical="center" wrapText="1"/>
    </xf>
    <xf numFmtId="0" fontId="4" fillId="8" borderId="7" xfId="0" applyFont="1" applyFill="1" applyBorder="1" applyAlignment="1">
      <alignment vertical="center" wrapText="1"/>
    </xf>
    <xf numFmtId="4" fontId="4" fillId="8" borderId="7" xfId="0" applyNumberFormat="1" applyFont="1" applyFill="1" applyBorder="1" applyAlignment="1">
      <alignment horizontal="right" vertical="center" wrapText="1"/>
    </xf>
    <xf numFmtId="4" fontId="4" fillId="8" borderId="7" xfId="0" applyNumberFormat="1" applyFont="1" applyFill="1" applyBorder="1" applyAlignment="1">
      <alignment vertical="center" wrapText="1"/>
    </xf>
    <xf numFmtId="44" fontId="4" fillId="8" borderId="7" xfId="0" applyNumberFormat="1" applyFont="1" applyFill="1" applyBorder="1" applyAlignment="1">
      <alignment horizontal="right" vertical="center" wrapText="1"/>
    </xf>
    <xf numFmtId="164" fontId="4" fillId="5" borderId="7" xfId="0" applyNumberFormat="1" applyFont="1" applyFill="1" applyBorder="1" applyAlignment="1">
      <alignment vertical="center" wrapText="1"/>
    </xf>
    <xf numFmtId="167" fontId="4" fillId="0" borderId="7" xfId="0" applyNumberFormat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left" vertical="center" wrapText="1"/>
    </xf>
    <xf numFmtId="9" fontId="3" fillId="0" borderId="7" xfId="0" applyNumberFormat="1" applyFont="1" applyFill="1" applyBorder="1" applyAlignment="1">
      <alignment horizontal="center" vertical="center" wrapText="1"/>
    </xf>
    <xf numFmtId="171" fontId="10" fillId="0" borderId="7" xfId="0" applyNumberFormat="1" applyFont="1" applyFill="1" applyBorder="1" applyAlignment="1">
      <alignment horizontal="center" vertical="center" wrapText="1"/>
    </xf>
    <xf numFmtId="4" fontId="3" fillId="0" borderId="7" xfId="0" applyNumberFormat="1" applyFont="1" applyFill="1" applyBorder="1" applyAlignment="1">
      <alignment horizontal="center" vertical="center" wrapText="1"/>
    </xf>
    <xf numFmtId="4" fontId="4" fillId="0" borderId="7" xfId="0" applyNumberFormat="1" applyFont="1" applyFill="1" applyBorder="1" applyAlignment="1">
      <alignment vertical="center" wrapText="1"/>
    </xf>
    <xf numFmtId="9" fontId="3" fillId="0" borderId="7" xfId="3" applyFont="1" applyFill="1" applyBorder="1" applyAlignment="1">
      <alignment vertical="center" wrapText="1"/>
    </xf>
    <xf numFmtId="4" fontId="3" fillId="0" borderId="7" xfId="0" applyNumberFormat="1" applyFont="1" applyFill="1" applyBorder="1" applyAlignment="1">
      <alignment vertical="center" wrapText="1"/>
    </xf>
    <xf numFmtId="171" fontId="4" fillId="0" borderId="7" xfId="0" applyNumberFormat="1" applyFont="1" applyFill="1" applyBorder="1" applyAlignment="1">
      <alignment horizontal="center" vertical="center" wrapText="1"/>
    </xf>
    <xf numFmtId="4" fontId="4" fillId="0" borderId="7" xfId="0" applyNumberFormat="1" applyFont="1" applyFill="1" applyBorder="1" applyAlignment="1">
      <alignment horizontal="right" vertical="center" wrapText="1"/>
    </xf>
    <xf numFmtId="44" fontId="4" fillId="0" borderId="7" xfId="0" applyNumberFormat="1" applyFont="1" applyBorder="1" applyAlignment="1">
      <alignment horizontal="right" vertical="center" wrapText="1"/>
    </xf>
    <xf numFmtId="0" fontId="4" fillId="0" borderId="7" xfId="0" applyFont="1" applyFill="1" applyBorder="1" applyAlignment="1">
      <alignment vertical="center" wrapText="1"/>
    </xf>
    <xf numFmtId="171" fontId="3" fillId="0" borderId="7" xfId="0" applyNumberFormat="1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vertical="center" wrapText="1"/>
    </xf>
    <xf numFmtId="164" fontId="4" fillId="5" borderId="7" xfId="0" applyNumberFormat="1" applyFont="1" applyFill="1" applyBorder="1" applyAlignment="1">
      <alignment horizontal="center" vertical="center" wrapText="1"/>
    </xf>
    <xf numFmtId="0" fontId="3" fillId="5" borderId="0" xfId="0" applyFont="1" applyFill="1" applyAlignment="1">
      <alignment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165" fontId="3" fillId="0" borderId="0" xfId="1" applyFont="1" applyAlignment="1">
      <alignment horizontal="center" vertical="center" wrapText="1"/>
    </xf>
    <xf numFmtId="165" fontId="3" fillId="0" borderId="0" xfId="1" applyFont="1" applyFill="1" applyAlignment="1">
      <alignment vertical="center" wrapText="1"/>
    </xf>
    <xf numFmtId="165" fontId="3" fillId="0" borderId="0" xfId="1" applyFont="1" applyFill="1" applyAlignment="1">
      <alignment horizontal="right" vertical="center" wrapText="1"/>
    </xf>
    <xf numFmtId="166" fontId="3" fillId="0" borderId="0" xfId="0" applyNumberFormat="1" applyFont="1" applyFill="1" applyAlignment="1">
      <alignment vertical="center" wrapText="1"/>
    </xf>
    <xf numFmtId="166" fontId="3" fillId="0" borderId="0" xfId="0" applyNumberFormat="1" applyFont="1" applyAlignment="1">
      <alignment vertical="center" wrapText="1"/>
    </xf>
    <xf numFmtId="49" fontId="4" fillId="9" borderId="7" xfId="0" applyNumberFormat="1" applyFont="1" applyFill="1" applyBorder="1" applyAlignment="1">
      <alignment horizontal="center" vertical="center" wrapText="1"/>
    </xf>
    <xf numFmtId="167" fontId="4" fillId="9" borderId="7" xfId="0" applyNumberFormat="1" applyFont="1" applyFill="1" applyBorder="1" applyAlignment="1">
      <alignment horizontal="center" vertical="center" wrapText="1"/>
    </xf>
    <xf numFmtId="0" fontId="4" fillId="9" borderId="7" xfId="0" applyFont="1" applyFill="1" applyBorder="1" applyAlignment="1">
      <alignment horizontal="left" vertical="center" wrapText="1"/>
    </xf>
    <xf numFmtId="0" fontId="4" fillId="9" borderId="7" xfId="0" applyFont="1" applyFill="1" applyBorder="1" applyAlignment="1">
      <alignment horizontal="center" vertical="center" wrapText="1"/>
    </xf>
    <xf numFmtId="165" fontId="4" fillId="9" borderId="7" xfId="1" applyFont="1" applyFill="1" applyBorder="1" applyAlignment="1">
      <alignment horizontal="center" vertical="center" wrapText="1"/>
    </xf>
    <xf numFmtId="165" fontId="3" fillId="9" borderId="7" xfId="1" applyFont="1" applyFill="1" applyBorder="1" applyAlignment="1">
      <alignment vertical="center" wrapText="1"/>
    </xf>
    <xf numFmtId="165" fontId="3" fillId="9" borderId="7" xfId="1" applyFont="1" applyFill="1" applyBorder="1" applyAlignment="1">
      <alignment horizontal="right" vertical="center" wrapText="1"/>
    </xf>
    <xf numFmtId="166" fontId="4" fillId="9" borderId="7" xfId="0" applyNumberFormat="1" applyFont="1" applyFill="1" applyBorder="1" applyAlignment="1">
      <alignment horizontal="right" vertical="center" wrapText="1"/>
    </xf>
    <xf numFmtId="0" fontId="3" fillId="9" borderId="7" xfId="0" applyFont="1" applyFill="1" applyBorder="1" applyAlignment="1">
      <alignment vertical="center" wrapText="1"/>
    </xf>
    <xf numFmtId="44" fontId="3" fillId="9" borderId="7" xfId="0" applyNumberFormat="1" applyFont="1" applyFill="1" applyBorder="1" applyAlignment="1">
      <alignment vertical="center" wrapText="1"/>
    </xf>
    <xf numFmtId="44" fontId="4" fillId="0" borderId="7" xfId="0" applyNumberFormat="1" applyFont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164" fontId="2" fillId="0" borderId="2" xfId="0" applyNumberFormat="1" applyFont="1" applyFill="1" applyBorder="1" applyAlignment="1">
      <alignment horizontal="center" vertical="center" wrapText="1"/>
    </xf>
    <xf numFmtId="164" fontId="2" fillId="0" borderId="3" xfId="0" applyNumberFormat="1" applyFont="1" applyFill="1" applyBorder="1" applyAlignment="1">
      <alignment horizontal="center" vertical="center" wrapText="1"/>
    </xf>
    <xf numFmtId="164" fontId="4" fillId="0" borderId="4" xfId="0" applyNumberFormat="1" applyFont="1" applyFill="1" applyBorder="1" applyAlignment="1">
      <alignment horizontal="center" vertical="center" wrapText="1"/>
    </xf>
    <xf numFmtId="164" fontId="4" fillId="0" borderId="5" xfId="0" applyNumberFormat="1" applyFont="1" applyFill="1" applyBorder="1" applyAlignment="1">
      <alignment horizontal="center" vertical="center" wrapText="1"/>
    </xf>
    <xf numFmtId="164" fontId="4" fillId="0" borderId="6" xfId="0" applyNumberFormat="1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165" fontId="4" fillId="0" borderId="7" xfId="1" applyFont="1" applyBorder="1" applyAlignment="1">
      <alignment horizontal="center" vertical="center" wrapText="1"/>
    </xf>
    <xf numFmtId="165" fontId="4" fillId="0" borderId="7" xfId="1" applyFont="1" applyFill="1" applyBorder="1" applyAlignment="1">
      <alignment horizontal="center" vertical="center" wrapText="1"/>
    </xf>
    <xf numFmtId="166" fontId="4" fillId="0" borderId="7" xfId="0" applyNumberFormat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</cellXfs>
  <cellStyles count="4">
    <cellStyle name="Millares" xfId="1" builtinId="3"/>
    <cellStyle name="Moneda" xfId="2" builtinId="4"/>
    <cellStyle name="Normal" xfId="0" builtinId="0"/>
    <cellStyle name="Porcentaje 2" xfId="3" xr:uid="{2AE6937B-063E-4602-B532-E70B16849E9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4C2581-47A4-4E9C-96EA-76461E048A54}">
  <sheetPr>
    <tabColor indexed="29"/>
    <pageSetUpPr fitToPage="1"/>
  </sheetPr>
  <dimension ref="A1:S120"/>
  <sheetViews>
    <sheetView tabSelected="1" zoomScaleNormal="100" zoomScaleSheetLayoutView="100" workbookViewId="0">
      <pane xSplit="5" ySplit="4" topLeftCell="F103" activePane="bottomRight" state="frozen"/>
      <selection pane="topRight" activeCell="F1" sqref="F1"/>
      <selection pane="bottomLeft" activeCell="A5" sqref="A5"/>
      <selection pane="bottomRight" activeCell="H8" sqref="H8"/>
    </sheetView>
  </sheetViews>
  <sheetFormatPr baseColWidth="10" defaultColWidth="11.42578125" defaultRowHeight="13.5" x14ac:dyDescent="0.2"/>
  <cols>
    <col min="1" max="1" width="6.7109375" style="2" bestFit="1" customWidth="1"/>
    <col min="2" max="2" width="11.28515625" style="2" bestFit="1" customWidth="1"/>
    <col min="3" max="3" width="72.28515625" style="2" bestFit="1" customWidth="1"/>
    <col min="4" max="4" width="5.5703125" style="131" bestFit="1" customWidth="1"/>
    <col min="5" max="5" width="12.42578125" style="132" bestFit="1" customWidth="1"/>
    <col min="6" max="6" width="15.85546875" style="133" bestFit="1" customWidth="1"/>
    <col min="7" max="7" width="18.85546875" style="133" customWidth="1"/>
    <col min="8" max="8" width="20" style="133" customWidth="1"/>
    <col min="9" max="9" width="17.28515625" style="133" customWidth="1"/>
    <col min="10" max="10" width="13.5703125" style="134" bestFit="1" customWidth="1"/>
    <col min="11" max="11" width="21" style="135" customWidth="1"/>
    <col min="12" max="12" width="21.42578125" style="1" customWidth="1"/>
    <col min="13" max="13" width="17.140625" style="1" bestFit="1" customWidth="1"/>
    <col min="14" max="14" width="18.28515625" style="1" bestFit="1" customWidth="1"/>
    <col min="15" max="16" width="15.85546875" style="1" bestFit="1" customWidth="1"/>
    <col min="17" max="17" width="23" style="70" bestFit="1" customWidth="1"/>
    <col min="18" max="16384" width="11.42578125" style="2"/>
  </cols>
  <sheetData>
    <row r="1" spans="1:17" s="1" customFormat="1" ht="20.25" thickBot="1" x14ac:dyDescent="0.25">
      <c r="A1" s="148" t="s">
        <v>0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  <c r="P1" s="149"/>
      <c r="Q1" s="150"/>
    </row>
    <row r="2" spans="1:17" ht="14.25" thickBot="1" x14ac:dyDescent="0.25">
      <c r="A2" s="151" t="s">
        <v>1</v>
      </c>
      <c r="B2" s="152"/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152"/>
      <c r="Q2" s="153"/>
    </row>
    <row r="3" spans="1:17" x14ac:dyDescent="0.2">
      <c r="A3" s="154" t="s">
        <v>2</v>
      </c>
      <c r="B3" s="154" t="s">
        <v>3</v>
      </c>
      <c r="C3" s="154" t="s">
        <v>4</v>
      </c>
      <c r="D3" s="154" t="s">
        <v>5</v>
      </c>
      <c r="E3" s="155" t="s">
        <v>6</v>
      </c>
      <c r="F3" s="156" t="s">
        <v>7</v>
      </c>
      <c r="G3" s="156"/>
      <c r="H3" s="156"/>
      <c r="I3" s="156"/>
      <c r="J3" s="156"/>
      <c r="K3" s="157" t="s">
        <v>8</v>
      </c>
      <c r="L3" s="158" t="s">
        <v>9</v>
      </c>
      <c r="M3" s="158"/>
      <c r="N3" s="158"/>
      <c r="O3" s="158"/>
      <c r="P3" s="158"/>
      <c r="Q3" s="147" t="s">
        <v>10</v>
      </c>
    </row>
    <row r="4" spans="1:17" ht="27" x14ac:dyDescent="0.2">
      <c r="A4" s="154"/>
      <c r="B4" s="154"/>
      <c r="C4" s="154"/>
      <c r="D4" s="154"/>
      <c r="E4" s="155"/>
      <c r="F4" s="3" t="s">
        <v>11</v>
      </c>
      <c r="G4" s="3" t="s">
        <v>12</v>
      </c>
      <c r="H4" s="3" t="s">
        <v>13</v>
      </c>
      <c r="I4" s="3" t="s">
        <v>14</v>
      </c>
      <c r="J4" s="3" t="s">
        <v>15</v>
      </c>
      <c r="K4" s="157"/>
      <c r="L4" s="4" t="s">
        <v>11</v>
      </c>
      <c r="M4" s="5" t="s">
        <v>12</v>
      </c>
      <c r="N4" s="6" t="s">
        <v>13</v>
      </c>
      <c r="O4" s="4" t="s">
        <v>14</v>
      </c>
      <c r="P4" s="6" t="s">
        <v>15</v>
      </c>
      <c r="Q4" s="147"/>
    </row>
    <row r="5" spans="1:17" s="1" customFormat="1" ht="27" x14ac:dyDescent="0.2">
      <c r="A5" s="7"/>
      <c r="B5" s="7"/>
      <c r="C5" s="8" t="str">
        <f>+A1</f>
        <v>Proyecto:  Primera etapa de rehabilitación de la casona del Centro de Prácticas Las Mercedes, Managua.</v>
      </c>
      <c r="D5" s="7"/>
      <c r="E5" s="9"/>
      <c r="F5" s="9"/>
      <c r="G5" s="9"/>
      <c r="H5" s="9"/>
      <c r="I5" s="9"/>
      <c r="J5" s="9"/>
      <c r="K5" s="10"/>
      <c r="L5" s="7"/>
      <c r="M5" s="11"/>
      <c r="N5" s="12"/>
      <c r="O5" s="7"/>
      <c r="P5" s="12"/>
      <c r="Q5" s="13"/>
    </row>
    <row r="6" spans="1:17" s="1" customFormat="1" x14ac:dyDescent="0.2">
      <c r="A6" s="14" t="s">
        <v>16</v>
      </c>
      <c r="B6" s="15"/>
      <c r="C6" s="16" t="s">
        <v>17</v>
      </c>
      <c r="D6" s="17"/>
      <c r="E6" s="18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20">
        <f>SUM(Q7:Q18)</f>
        <v>0</v>
      </c>
    </row>
    <row r="7" spans="1:17" s="1" customFormat="1" ht="54" x14ac:dyDescent="0.2">
      <c r="A7" s="21"/>
      <c r="B7" s="21">
        <v>1</v>
      </c>
      <c r="C7" s="22" t="s">
        <v>18</v>
      </c>
      <c r="D7" s="21" t="s">
        <v>19</v>
      </c>
      <c r="E7" s="23">
        <v>738.68</v>
      </c>
      <c r="F7" s="24"/>
      <c r="G7" s="24"/>
      <c r="H7" s="24"/>
      <c r="I7" s="24"/>
      <c r="J7" s="24"/>
      <c r="K7" s="25"/>
      <c r="L7" s="26"/>
      <c r="M7" s="27"/>
      <c r="N7" s="28"/>
      <c r="O7" s="26"/>
      <c r="P7" s="28"/>
      <c r="Q7" s="29"/>
    </row>
    <row r="8" spans="1:17" s="1" customFormat="1" ht="23.45" customHeight="1" x14ac:dyDescent="0.2">
      <c r="A8" s="21"/>
      <c r="B8" s="21">
        <v>2</v>
      </c>
      <c r="C8" s="22" t="s">
        <v>20</v>
      </c>
      <c r="D8" s="21" t="s">
        <v>21</v>
      </c>
      <c r="E8" s="23">
        <v>2</v>
      </c>
      <c r="F8" s="24"/>
      <c r="G8" s="24"/>
      <c r="H8" s="24"/>
      <c r="I8" s="24"/>
      <c r="J8" s="24"/>
      <c r="K8" s="25"/>
      <c r="L8" s="26"/>
      <c r="M8" s="27"/>
      <c r="N8" s="28"/>
      <c r="O8" s="26"/>
      <c r="P8" s="28"/>
      <c r="Q8" s="29"/>
    </row>
    <row r="9" spans="1:17" s="1" customFormat="1" ht="23.45" customHeight="1" x14ac:dyDescent="0.2">
      <c r="A9" s="21"/>
      <c r="B9" s="21">
        <v>3</v>
      </c>
      <c r="C9" s="22" t="s">
        <v>22</v>
      </c>
      <c r="D9" s="21" t="s">
        <v>21</v>
      </c>
      <c r="E9" s="23">
        <v>2</v>
      </c>
      <c r="F9" s="24"/>
      <c r="G9" s="24"/>
      <c r="H9" s="24"/>
      <c r="I9" s="24"/>
      <c r="J9" s="24"/>
      <c r="K9" s="25"/>
      <c r="L9" s="26"/>
      <c r="M9" s="27"/>
      <c r="N9" s="28"/>
      <c r="O9" s="26"/>
      <c r="P9" s="28"/>
      <c r="Q9" s="29"/>
    </row>
    <row r="10" spans="1:17" s="1" customFormat="1" ht="26.45" customHeight="1" x14ac:dyDescent="0.2">
      <c r="A10" s="21"/>
      <c r="B10" s="21">
        <v>4</v>
      </c>
      <c r="C10" s="22" t="s">
        <v>23</v>
      </c>
      <c r="D10" s="21" t="s">
        <v>19</v>
      </c>
      <c r="E10" s="23">
        <v>4</v>
      </c>
      <c r="F10" s="24"/>
      <c r="G10" s="24"/>
      <c r="H10" s="24"/>
      <c r="I10" s="24"/>
      <c r="J10" s="24"/>
      <c r="K10" s="25"/>
      <c r="L10" s="26"/>
      <c r="M10" s="27"/>
      <c r="N10" s="28"/>
      <c r="O10" s="26"/>
      <c r="P10" s="28"/>
      <c r="Q10" s="29"/>
    </row>
    <row r="11" spans="1:17" s="1" customFormat="1" ht="23.45" customHeight="1" x14ac:dyDescent="0.2">
      <c r="A11" s="21"/>
      <c r="B11" s="21">
        <v>5</v>
      </c>
      <c r="C11" s="22" t="s">
        <v>24</v>
      </c>
      <c r="D11" s="21" t="s">
        <v>19</v>
      </c>
      <c r="E11" s="23">
        <v>10</v>
      </c>
      <c r="F11" s="24"/>
      <c r="G11" s="24"/>
      <c r="H11" s="24"/>
      <c r="I11" s="24"/>
      <c r="J11" s="24"/>
      <c r="K11" s="25"/>
      <c r="L11" s="26"/>
      <c r="M11" s="27"/>
      <c r="N11" s="28"/>
      <c r="O11" s="26"/>
      <c r="P11" s="28"/>
      <c r="Q11" s="29"/>
    </row>
    <row r="12" spans="1:17" s="1" customFormat="1" ht="23.45" customHeight="1" x14ac:dyDescent="0.2">
      <c r="A12" s="21"/>
      <c r="B12" s="21">
        <v>6</v>
      </c>
      <c r="C12" s="22" t="s">
        <v>25</v>
      </c>
      <c r="D12" s="21" t="s">
        <v>19</v>
      </c>
      <c r="E12" s="23">
        <f>4*4.75</f>
        <v>19</v>
      </c>
      <c r="F12" s="24"/>
      <c r="G12" s="24"/>
      <c r="H12" s="24"/>
      <c r="I12" s="24"/>
      <c r="J12" s="24"/>
      <c r="K12" s="25"/>
      <c r="L12" s="26"/>
      <c r="M12" s="27"/>
      <c r="N12" s="28"/>
      <c r="O12" s="26"/>
      <c r="P12" s="28"/>
      <c r="Q12" s="29"/>
    </row>
    <row r="13" spans="1:17" s="1" customFormat="1" ht="23.45" customHeight="1" x14ac:dyDescent="0.2">
      <c r="A13" s="21"/>
      <c r="B13" s="21">
        <v>7</v>
      </c>
      <c r="C13" s="22" t="s">
        <v>26</v>
      </c>
      <c r="D13" s="21" t="s">
        <v>21</v>
      </c>
      <c r="E13" s="23">
        <v>24</v>
      </c>
      <c r="F13" s="24"/>
      <c r="G13" s="24"/>
      <c r="H13" s="24"/>
      <c r="I13" s="24"/>
      <c r="J13" s="24"/>
      <c r="K13" s="25"/>
      <c r="L13" s="26"/>
      <c r="M13" s="27"/>
      <c r="N13" s="28"/>
      <c r="O13" s="26"/>
      <c r="P13" s="28"/>
      <c r="Q13" s="29"/>
    </row>
    <row r="14" spans="1:17" s="1" customFormat="1" ht="23.45" customHeight="1" x14ac:dyDescent="0.2">
      <c r="A14" s="21"/>
      <c r="B14" s="21">
        <v>8</v>
      </c>
      <c r="C14" s="22" t="s">
        <v>27</v>
      </c>
      <c r="D14" s="21" t="s">
        <v>21</v>
      </c>
      <c r="E14" s="23">
        <v>15</v>
      </c>
      <c r="F14" s="24"/>
      <c r="G14" s="24"/>
      <c r="H14" s="24"/>
      <c r="I14" s="24"/>
      <c r="J14" s="24"/>
      <c r="K14" s="25"/>
      <c r="L14" s="26"/>
      <c r="M14" s="27"/>
      <c r="N14" s="28"/>
      <c r="O14" s="26"/>
      <c r="P14" s="28"/>
      <c r="Q14" s="29"/>
    </row>
    <row r="15" spans="1:17" s="1" customFormat="1" ht="23.45" customHeight="1" x14ac:dyDescent="0.2">
      <c r="A15" s="21"/>
      <c r="B15" s="21">
        <v>9</v>
      </c>
      <c r="C15" s="22" t="s">
        <v>28</v>
      </c>
      <c r="D15" s="21" t="s">
        <v>19</v>
      </c>
      <c r="E15" s="23">
        <v>10.4</v>
      </c>
      <c r="F15" s="24"/>
      <c r="G15" s="24"/>
      <c r="H15" s="24"/>
      <c r="I15" s="24"/>
      <c r="J15" s="24"/>
      <c r="K15" s="25"/>
      <c r="L15" s="26"/>
      <c r="M15" s="27"/>
      <c r="N15" s="28"/>
      <c r="O15" s="26"/>
      <c r="P15" s="28"/>
      <c r="Q15" s="29"/>
    </row>
    <row r="16" spans="1:17" s="1" customFormat="1" ht="23.45" customHeight="1" x14ac:dyDescent="0.2">
      <c r="A16" s="21"/>
      <c r="B16" s="21">
        <v>10</v>
      </c>
      <c r="C16" s="22" t="s">
        <v>29</v>
      </c>
      <c r="D16" s="21" t="s">
        <v>30</v>
      </c>
      <c r="E16" s="23">
        <v>1</v>
      </c>
      <c r="F16" s="24"/>
      <c r="G16" s="24"/>
      <c r="H16" s="24"/>
      <c r="I16" s="24"/>
      <c r="J16" s="24"/>
      <c r="K16" s="25"/>
      <c r="L16" s="26"/>
      <c r="M16" s="27"/>
      <c r="N16" s="28"/>
      <c r="O16" s="26"/>
      <c r="P16" s="28"/>
      <c r="Q16" s="29"/>
    </row>
    <row r="17" spans="1:17" s="1" customFormat="1" ht="23.45" customHeight="1" x14ac:dyDescent="0.2">
      <c r="A17" s="30"/>
      <c r="B17" s="21">
        <v>11</v>
      </c>
      <c r="C17" s="22" t="s">
        <v>31</v>
      </c>
      <c r="D17" s="21" t="s">
        <v>19</v>
      </c>
      <c r="E17" s="23">
        <v>157</v>
      </c>
      <c r="F17" s="24"/>
      <c r="G17" s="24"/>
      <c r="H17" s="24"/>
      <c r="I17" s="24"/>
      <c r="J17" s="24"/>
      <c r="K17" s="25"/>
      <c r="L17" s="26"/>
      <c r="M17" s="27"/>
      <c r="N17" s="28"/>
      <c r="O17" s="26"/>
      <c r="P17" s="28"/>
      <c r="Q17" s="29"/>
    </row>
    <row r="18" spans="1:17" s="1" customFormat="1" ht="23.45" customHeight="1" x14ac:dyDescent="0.2">
      <c r="A18" s="30"/>
      <c r="B18" s="21">
        <v>12</v>
      </c>
      <c r="C18" s="22" t="s">
        <v>32</v>
      </c>
      <c r="D18" s="21" t="s">
        <v>19</v>
      </c>
      <c r="E18" s="23">
        <v>1110</v>
      </c>
      <c r="F18" s="24"/>
      <c r="G18" s="24"/>
      <c r="H18" s="24"/>
      <c r="I18" s="24"/>
      <c r="J18" s="24"/>
      <c r="K18" s="25"/>
      <c r="L18" s="26"/>
      <c r="M18" s="27"/>
      <c r="N18" s="28"/>
      <c r="O18" s="26"/>
      <c r="P18" s="28"/>
      <c r="Q18" s="29"/>
    </row>
    <row r="19" spans="1:17" s="1" customFormat="1" ht="23.45" customHeight="1" x14ac:dyDescent="0.2">
      <c r="A19" s="14">
        <v>20</v>
      </c>
      <c r="B19" s="15"/>
      <c r="C19" s="16" t="s">
        <v>33</v>
      </c>
      <c r="D19" s="17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31"/>
    </row>
    <row r="20" spans="1:17" s="1" customFormat="1" ht="23.45" customHeight="1" x14ac:dyDescent="0.2">
      <c r="A20" s="21"/>
      <c r="B20" s="21">
        <v>1</v>
      </c>
      <c r="C20" s="22" t="s">
        <v>34</v>
      </c>
      <c r="D20" s="21" t="s">
        <v>35</v>
      </c>
      <c r="E20" s="23">
        <v>5.34</v>
      </c>
      <c r="F20" s="24"/>
      <c r="G20" s="24"/>
      <c r="H20" s="24"/>
      <c r="I20" s="24"/>
      <c r="J20" s="24"/>
      <c r="K20" s="25"/>
      <c r="L20" s="26"/>
      <c r="M20" s="27"/>
      <c r="N20" s="28"/>
      <c r="O20" s="26"/>
      <c r="P20" s="28"/>
      <c r="Q20" s="29"/>
    </row>
    <row r="21" spans="1:17" s="1" customFormat="1" ht="30" customHeight="1" x14ac:dyDescent="0.2">
      <c r="A21" s="21"/>
      <c r="B21" s="21">
        <v>2</v>
      </c>
      <c r="C21" s="22" t="s">
        <v>36</v>
      </c>
      <c r="D21" s="21" t="s">
        <v>35</v>
      </c>
      <c r="E21" s="23">
        <v>2.1</v>
      </c>
      <c r="F21" s="24"/>
      <c r="G21" s="24"/>
      <c r="H21" s="24"/>
      <c r="I21" s="24"/>
      <c r="J21" s="24"/>
      <c r="K21" s="25"/>
      <c r="L21" s="26"/>
      <c r="M21" s="27"/>
      <c r="N21" s="28"/>
      <c r="O21" s="26"/>
      <c r="P21" s="28"/>
      <c r="Q21" s="29"/>
    </row>
    <row r="22" spans="1:17" s="1" customFormat="1" ht="23.45" customHeight="1" x14ac:dyDescent="0.2">
      <c r="A22" s="21"/>
      <c r="B22" s="21">
        <v>3</v>
      </c>
      <c r="C22" s="22" t="s">
        <v>37</v>
      </c>
      <c r="D22" s="21" t="s">
        <v>35</v>
      </c>
      <c r="E22" s="23">
        <f>+E20-E21-E23</f>
        <v>2.8</v>
      </c>
      <c r="F22" s="24"/>
      <c r="G22" s="24"/>
      <c r="H22" s="24"/>
      <c r="I22" s="24"/>
      <c r="J22" s="24"/>
      <c r="K22" s="25"/>
      <c r="L22" s="26"/>
      <c r="M22" s="27"/>
      <c r="N22" s="28"/>
      <c r="O22" s="26"/>
      <c r="P22" s="28"/>
      <c r="Q22" s="29"/>
    </row>
    <row r="23" spans="1:17" s="1" customFormat="1" ht="21" customHeight="1" x14ac:dyDescent="0.2">
      <c r="A23" s="21"/>
      <c r="B23" s="21">
        <v>4</v>
      </c>
      <c r="C23" s="22" t="s">
        <v>38</v>
      </c>
      <c r="D23" s="21" t="s">
        <v>35</v>
      </c>
      <c r="E23" s="23">
        <v>0.44</v>
      </c>
      <c r="F23" s="24"/>
      <c r="G23" s="24"/>
      <c r="H23" s="24"/>
      <c r="I23" s="24"/>
      <c r="J23" s="24"/>
      <c r="K23" s="25"/>
      <c r="L23" s="26"/>
      <c r="M23" s="27"/>
      <c r="N23" s="28"/>
      <c r="O23" s="26"/>
      <c r="P23" s="28"/>
      <c r="Q23" s="29"/>
    </row>
    <row r="24" spans="1:17" s="1" customFormat="1" ht="21" customHeight="1" x14ac:dyDescent="0.2">
      <c r="A24" s="21"/>
      <c r="B24" s="21">
        <v>5</v>
      </c>
      <c r="C24" s="22" t="s">
        <v>39</v>
      </c>
      <c r="D24" s="21" t="s">
        <v>40</v>
      </c>
      <c r="E24" s="23">
        <v>53.88</v>
      </c>
      <c r="F24" s="24"/>
      <c r="G24" s="24"/>
      <c r="H24" s="24"/>
      <c r="I24" s="24"/>
      <c r="J24" s="24"/>
      <c r="K24" s="25"/>
      <c r="L24" s="26"/>
      <c r="M24" s="27"/>
      <c r="N24" s="28"/>
      <c r="O24" s="26"/>
      <c r="P24" s="28"/>
      <c r="Q24" s="29"/>
    </row>
    <row r="25" spans="1:17" s="1" customFormat="1" ht="21" customHeight="1" x14ac:dyDescent="0.2">
      <c r="A25" s="21"/>
      <c r="B25" s="21">
        <v>6</v>
      </c>
      <c r="C25" s="22" t="s">
        <v>41</v>
      </c>
      <c r="D25" s="21" t="s">
        <v>40</v>
      </c>
      <c r="E25" s="23">
        <v>21.5</v>
      </c>
      <c r="F25" s="24"/>
      <c r="G25" s="24"/>
      <c r="H25" s="24"/>
      <c r="I25" s="24"/>
      <c r="J25" s="24"/>
      <c r="K25" s="25"/>
      <c r="L25" s="26"/>
      <c r="M25" s="27"/>
      <c r="N25" s="28"/>
      <c r="O25" s="26"/>
      <c r="P25" s="28"/>
      <c r="Q25" s="29"/>
    </row>
    <row r="26" spans="1:17" s="1" customFormat="1" ht="21" customHeight="1" x14ac:dyDescent="0.2">
      <c r="A26" s="21"/>
      <c r="B26" s="21">
        <v>7</v>
      </c>
      <c r="C26" s="22" t="s">
        <v>42</v>
      </c>
      <c r="D26" s="21" t="s">
        <v>19</v>
      </c>
      <c r="E26" s="23">
        <v>4.82</v>
      </c>
      <c r="F26" s="24"/>
      <c r="G26" s="24"/>
      <c r="H26" s="24"/>
      <c r="I26" s="24"/>
      <c r="J26" s="24"/>
      <c r="K26" s="25"/>
      <c r="L26" s="26"/>
      <c r="M26" s="27"/>
      <c r="N26" s="28"/>
      <c r="O26" s="26"/>
      <c r="P26" s="28"/>
      <c r="Q26" s="29"/>
    </row>
    <row r="27" spans="1:17" s="1" customFormat="1" ht="21" customHeight="1" x14ac:dyDescent="0.2">
      <c r="A27" s="14">
        <v>30</v>
      </c>
      <c r="B27" s="15"/>
      <c r="C27" s="16" t="s">
        <v>43</v>
      </c>
      <c r="D27" s="17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31"/>
    </row>
    <row r="28" spans="1:17" s="1" customFormat="1" ht="21" customHeight="1" x14ac:dyDescent="0.2">
      <c r="A28" s="21"/>
      <c r="B28" s="21">
        <v>1</v>
      </c>
      <c r="C28" s="22" t="s">
        <v>39</v>
      </c>
      <c r="D28" s="21" t="s">
        <v>40</v>
      </c>
      <c r="E28" s="23">
        <v>158.63999999999999</v>
      </c>
      <c r="F28" s="24"/>
      <c r="G28" s="24"/>
      <c r="H28" s="23"/>
      <c r="I28" s="23"/>
      <c r="J28" s="24"/>
      <c r="K28" s="25"/>
      <c r="L28" s="26"/>
      <c r="M28" s="27"/>
      <c r="N28" s="28"/>
      <c r="O28" s="26"/>
      <c r="P28" s="28"/>
      <c r="Q28" s="29"/>
    </row>
    <row r="29" spans="1:17" s="1" customFormat="1" ht="21" customHeight="1" x14ac:dyDescent="0.2">
      <c r="A29" s="21"/>
      <c r="B29" s="21">
        <v>2</v>
      </c>
      <c r="C29" s="22" t="s">
        <v>41</v>
      </c>
      <c r="D29" s="21" t="s">
        <v>40</v>
      </c>
      <c r="E29" s="23">
        <v>120</v>
      </c>
      <c r="F29" s="24"/>
      <c r="G29" s="24"/>
      <c r="H29" s="23"/>
      <c r="I29" s="23"/>
      <c r="J29" s="24"/>
      <c r="K29" s="25"/>
      <c r="L29" s="26"/>
      <c r="M29" s="27"/>
      <c r="N29" s="28"/>
      <c r="O29" s="26"/>
      <c r="P29" s="28"/>
      <c r="Q29" s="29"/>
    </row>
    <row r="30" spans="1:17" s="1" customFormat="1" ht="21" customHeight="1" x14ac:dyDescent="0.2">
      <c r="A30" s="21"/>
      <c r="B30" s="21">
        <v>3</v>
      </c>
      <c r="C30" s="22" t="s">
        <v>38</v>
      </c>
      <c r="D30" s="21" t="s">
        <v>44</v>
      </c>
      <c r="E30" s="23">
        <v>0.9</v>
      </c>
      <c r="F30" s="23"/>
      <c r="G30" s="23"/>
      <c r="H30" s="23"/>
      <c r="I30" s="23"/>
      <c r="J30" s="23"/>
      <c r="K30" s="25"/>
      <c r="L30" s="26"/>
      <c r="M30" s="27"/>
      <c r="N30" s="28"/>
      <c r="O30" s="26"/>
      <c r="P30" s="28"/>
      <c r="Q30" s="29"/>
    </row>
    <row r="31" spans="1:17" s="1" customFormat="1" ht="21" customHeight="1" x14ac:dyDescent="0.2">
      <c r="A31" s="21"/>
      <c r="B31" s="21">
        <v>4</v>
      </c>
      <c r="C31" s="22" t="s">
        <v>42</v>
      </c>
      <c r="D31" s="21" t="s">
        <v>45</v>
      </c>
      <c r="E31" s="23">
        <v>15.57</v>
      </c>
      <c r="F31" s="23"/>
      <c r="G31" s="23"/>
      <c r="H31" s="23"/>
      <c r="I31" s="23"/>
      <c r="J31" s="23"/>
      <c r="K31" s="25"/>
      <c r="L31" s="26"/>
      <c r="M31" s="27"/>
      <c r="N31" s="28"/>
      <c r="O31" s="26"/>
      <c r="P31" s="28"/>
      <c r="Q31" s="29"/>
    </row>
    <row r="32" spans="1:17" s="1" customFormat="1" ht="43.5" customHeight="1" x14ac:dyDescent="0.2">
      <c r="A32" s="30"/>
      <c r="B32" s="21">
        <v>5</v>
      </c>
      <c r="C32" s="22" t="s">
        <v>46</v>
      </c>
      <c r="D32" s="21" t="s">
        <v>21</v>
      </c>
      <c r="E32" s="23">
        <v>16</v>
      </c>
      <c r="F32" s="23"/>
      <c r="G32" s="23"/>
      <c r="H32" s="23"/>
      <c r="I32" s="23"/>
      <c r="J32" s="23"/>
      <c r="K32" s="25"/>
      <c r="L32" s="26"/>
      <c r="M32" s="27"/>
      <c r="N32" s="28"/>
      <c r="O32" s="26"/>
      <c r="P32" s="28"/>
      <c r="Q32" s="29"/>
    </row>
    <row r="33" spans="1:17" s="1" customFormat="1" ht="21" customHeight="1" x14ac:dyDescent="0.2">
      <c r="A33" s="14">
        <v>40</v>
      </c>
      <c r="B33" s="15"/>
      <c r="C33" s="16" t="s">
        <v>47</v>
      </c>
      <c r="D33" s="17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</row>
    <row r="34" spans="1:17" s="1" customFormat="1" ht="21" customHeight="1" x14ac:dyDescent="0.2">
      <c r="A34" s="21"/>
      <c r="B34" s="21">
        <v>1</v>
      </c>
      <c r="C34" s="22" t="s">
        <v>48</v>
      </c>
      <c r="D34" s="21" t="s">
        <v>45</v>
      </c>
      <c r="E34" s="23">
        <v>28.2</v>
      </c>
      <c r="F34" s="23"/>
      <c r="G34" s="23"/>
      <c r="H34" s="23"/>
      <c r="I34" s="23"/>
      <c r="J34" s="23"/>
      <c r="K34" s="25"/>
      <c r="L34" s="26"/>
      <c r="M34" s="27"/>
      <c r="N34" s="28"/>
      <c r="O34" s="26"/>
      <c r="P34" s="28"/>
      <c r="Q34" s="29"/>
    </row>
    <row r="35" spans="1:17" s="1" customFormat="1" ht="21" customHeight="1" x14ac:dyDescent="0.2">
      <c r="A35" s="14">
        <v>50</v>
      </c>
      <c r="B35" s="15"/>
      <c r="C35" s="16" t="s">
        <v>49</v>
      </c>
      <c r="D35" s="17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</row>
    <row r="36" spans="1:17" s="1" customFormat="1" ht="36" customHeight="1" x14ac:dyDescent="0.2">
      <c r="A36" s="21"/>
      <c r="B36" s="21">
        <v>1</v>
      </c>
      <c r="C36" s="22" t="s">
        <v>50</v>
      </c>
      <c r="D36" s="21" t="s">
        <v>45</v>
      </c>
      <c r="E36" s="23">
        <v>57</v>
      </c>
      <c r="F36" s="23"/>
      <c r="G36" s="23"/>
      <c r="H36" s="23"/>
      <c r="I36" s="23"/>
      <c r="J36" s="23"/>
      <c r="K36" s="25"/>
      <c r="L36" s="26"/>
      <c r="M36" s="27"/>
      <c r="N36" s="28"/>
      <c r="O36" s="26"/>
      <c r="P36" s="28"/>
      <c r="Q36" s="29"/>
    </row>
    <row r="37" spans="1:17" s="1" customFormat="1" ht="30" customHeight="1" x14ac:dyDescent="0.2">
      <c r="A37" s="21"/>
      <c r="B37" s="21">
        <v>2</v>
      </c>
      <c r="C37" s="22" t="s">
        <v>51</v>
      </c>
      <c r="D37" s="21" t="s">
        <v>45</v>
      </c>
      <c r="E37" s="23">
        <f>+E36+E18</f>
        <v>1167</v>
      </c>
      <c r="F37" s="23"/>
      <c r="G37" s="23"/>
      <c r="H37" s="23"/>
      <c r="I37" s="23"/>
      <c r="J37" s="23"/>
      <c r="K37" s="25"/>
      <c r="L37" s="26"/>
      <c r="M37" s="27"/>
      <c r="N37" s="28"/>
      <c r="O37" s="26"/>
      <c r="P37" s="28"/>
      <c r="Q37" s="29"/>
    </row>
    <row r="38" spans="1:17" s="1" customFormat="1" ht="30" customHeight="1" x14ac:dyDescent="0.2">
      <c r="A38" s="14"/>
      <c r="B38" s="15">
        <v>1</v>
      </c>
      <c r="C38" s="16" t="s">
        <v>52</v>
      </c>
      <c r="D38" s="17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</row>
    <row r="39" spans="1:17" s="1" customFormat="1" ht="30" customHeight="1" x14ac:dyDescent="0.2">
      <c r="A39" s="32"/>
      <c r="B39" s="33">
        <v>1.1000000000000001</v>
      </c>
      <c r="C39" s="22" t="s">
        <v>53</v>
      </c>
      <c r="D39" s="34" t="s">
        <v>45</v>
      </c>
      <c r="E39" s="35">
        <f>+E17+4.32</f>
        <v>161.32</v>
      </c>
      <c r="F39" s="36"/>
      <c r="G39" s="36"/>
      <c r="H39" s="36"/>
      <c r="I39" s="36"/>
      <c r="J39" s="36"/>
      <c r="K39" s="37"/>
      <c r="L39" s="38"/>
      <c r="M39" s="38"/>
      <c r="N39" s="38"/>
      <c r="O39" s="38"/>
      <c r="P39" s="38"/>
      <c r="Q39" s="39"/>
    </row>
    <row r="40" spans="1:17" s="1" customFormat="1" ht="30" customHeight="1" x14ac:dyDescent="0.2">
      <c r="A40" s="32"/>
      <c r="B40" s="33">
        <v>1.2</v>
      </c>
      <c r="C40" s="22" t="s">
        <v>54</v>
      </c>
      <c r="D40" s="34" t="s">
        <v>45</v>
      </c>
      <c r="E40" s="35">
        <v>93.3</v>
      </c>
      <c r="F40" s="40"/>
      <c r="G40" s="40"/>
      <c r="H40" s="41"/>
      <c r="I40" s="40"/>
      <c r="J40" s="40"/>
      <c r="K40" s="42"/>
      <c r="L40" s="43"/>
      <c r="M40" s="43"/>
      <c r="N40" s="43"/>
      <c r="O40" s="43"/>
      <c r="P40" s="43"/>
      <c r="Q40" s="44"/>
    </row>
    <row r="41" spans="1:17" s="1" customFormat="1" ht="30" customHeight="1" x14ac:dyDescent="0.2">
      <c r="A41" s="32"/>
      <c r="B41" s="33">
        <v>1.3</v>
      </c>
      <c r="C41" s="22" t="s">
        <v>55</v>
      </c>
      <c r="D41" s="34" t="s">
        <v>45</v>
      </c>
      <c r="E41" s="35">
        <v>4.32</v>
      </c>
      <c r="F41" s="40"/>
      <c r="G41" s="40"/>
      <c r="H41" s="41"/>
      <c r="I41" s="40"/>
      <c r="J41" s="40"/>
      <c r="K41" s="42"/>
      <c r="L41" s="43"/>
      <c r="M41" s="43"/>
      <c r="N41" s="43"/>
      <c r="O41" s="43"/>
      <c r="P41" s="43"/>
      <c r="Q41" s="44"/>
    </row>
    <row r="42" spans="1:17" s="1" customFormat="1" ht="30" customHeight="1" x14ac:dyDescent="0.2">
      <c r="A42" s="32"/>
      <c r="B42" s="33">
        <v>1.4</v>
      </c>
      <c r="C42" s="22" t="s">
        <v>56</v>
      </c>
      <c r="D42" s="34" t="s">
        <v>45</v>
      </c>
      <c r="E42" s="35">
        <v>53.63</v>
      </c>
      <c r="F42" s="40"/>
      <c r="G42" s="40"/>
      <c r="H42" s="41"/>
      <c r="I42" s="40"/>
      <c r="J42" s="40"/>
      <c r="K42" s="42"/>
      <c r="L42" s="43"/>
      <c r="M42" s="43"/>
      <c r="N42" s="43"/>
      <c r="O42" s="43"/>
      <c r="P42" s="43"/>
      <c r="Q42" s="44"/>
    </row>
    <row r="43" spans="1:17" s="1" customFormat="1" ht="40.5" customHeight="1" x14ac:dyDescent="0.2">
      <c r="A43" s="32"/>
      <c r="B43" s="33">
        <v>1.5</v>
      </c>
      <c r="C43" s="22" t="s">
        <v>57</v>
      </c>
      <c r="D43" s="34" t="s">
        <v>45</v>
      </c>
      <c r="E43" s="35">
        <f>30.71+400+7.32+1.52+2.99+15.83+10.97</f>
        <v>469.34</v>
      </c>
      <c r="F43" s="40"/>
      <c r="G43" s="40"/>
      <c r="H43" s="41"/>
      <c r="I43" s="40"/>
      <c r="J43" s="40"/>
      <c r="K43" s="42"/>
      <c r="L43" s="43"/>
      <c r="M43" s="43"/>
      <c r="N43" s="43"/>
      <c r="O43" s="43"/>
      <c r="P43" s="43"/>
      <c r="Q43" s="44"/>
    </row>
    <row r="44" spans="1:17" s="1" customFormat="1" ht="41.25" customHeight="1" x14ac:dyDescent="0.2">
      <c r="A44" s="32"/>
      <c r="B44" s="33">
        <v>1.3</v>
      </c>
      <c r="C44" s="45" t="s">
        <v>58</v>
      </c>
      <c r="D44" s="34" t="s">
        <v>59</v>
      </c>
      <c r="E44" s="35">
        <v>68.650000000000006</v>
      </c>
      <c r="F44" s="36"/>
      <c r="G44" s="36"/>
      <c r="H44" s="36"/>
      <c r="I44" s="36"/>
      <c r="J44" s="36"/>
      <c r="K44" s="37"/>
      <c r="L44" s="38"/>
      <c r="M44" s="38"/>
      <c r="N44" s="38"/>
      <c r="O44" s="38"/>
      <c r="P44" s="38"/>
      <c r="Q44" s="39"/>
    </row>
    <row r="45" spans="1:17" s="1" customFormat="1" ht="41.25" customHeight="1" x14ac:dyDescent="0.2">
      <c r="A45" s="14"/>
      <c r="B45" s="15">
        <v>1</v>
      </c>
      <c r="C45" s="16" t="s">
        <v>60</v>
      </c>
      <c r="D45" s="17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</row>
    <row r="46" spans="1:17" s="1" customFormat="1" ht="41.25" customHeight="1" x14ac:dyDescent="0.2">
      <c r="A46" s="32"/>
      <c r="B46" s="33">
        <v>1.1000000000000001</v>
      </c>
      <c r="C46" s="45" t="s">
        <v>61</v>
      </c>
      <c r="D46" s="34" t="s">
        <v>19</v>
      </c>
      <c r="E46" s="35">
        <v>722</v>
      </c>
      <c r="F46" s="36"/>
      <c r="G46" s="36"/>
      <c r="H46" s="36"/>
      <c r="I46" s="36"/>
      <c r="J46" s="36"/>
      <c r="K46" s="37"/>
      <c r="L46" s="38"/>
      <c r="M46" s="38"/>
      <c r="N46" s="38"/>
      <c r="O46" s="38"/>
      <c r="P46" s="38"/>
      <c r="Q46" s="39"/>
    </row>
    <row r="47" spans="1:17" s="1" customFormat="1" ht="41.25" customHeight="1" x14ac:dyDescent="0.2">
      <c r="A47" s="32"/>
      <c r="B47" s="33">
        <v>1.2</v>
      </c>
      <c r="C47" s="45" t="s">
        <v>62</v>
      </c>
      <c r="D47" s="34" t="s">
        <v>19</v>
      </c>
      <c r="E47" s="35">
        <v>767.29</v>
      </c>
      <c r="F47" s="36"/>
      <c r="G47" s="36"/>
      <c r="H47" s="36"/>
      <c r="I47" s="36"/>
      <c r="J47" s="36"/>
      <c r="K47" s="37"/>
      <c r="L47" s="38"/>
      <c r="M47" s="38"/>
      <c r="N47" s="38"/>
      <c r="O47" s="38"/>
      <c r="P47" s="38"/>
      <c r="Q47" s="39"/>
    </row>
    <row r="48" spans="1:17" s="1" customFormat="1" ht="42" customHeight="1" x14ac:dyDescent="0.2">
      <c r="A48" s="32"/>
      <c r="B48" s="33">
        <v>1.3</v>
      </c>
      <c r="C48" s="45" t="s">
        <v>63</v>
      </c>
      <c r="D48" s="34" t="s">
        <v>64</v>
      </c>
      <c r="E48" s="35">
        <v>34</v>
      </c>
      <c r="F48" s="36"/>
      <c r="G48" s="36"/>
      <c r="H48" s="36"/>
      <c r="I48" s="36"/>
      <c r="J48" s="36"/>
      <c r="K48" s="37"/>
      <c r="L48" s="38"/>
      <c r="M48" s="38"/>
      <c r="N48" s="38"/>
      <c r="O48" s="38"/>
      <c r="P48" s="38"/>
      <c r="Q48" s="39"/>
    </row>
    <row r="49" spans="1:17" s="1" customFormat="1" ht="25.5" customHeight="1" x14ac:dyDescent="0.2">
      <c r="A49" s="32"/>
      <c r="B49" s="33">
        <v>1.4</v>
      </c>
      <c r="C49" s="45" t="s">
        <v>65</v>
      </c>
      <c r="D49" s="34" t="s">
        <v>64</v>
      </c>
      <c r="E49" s="35">
        <v>70</v>
      </c>
      <c r="F49" s="36"/>
      <c r="G49" s="36"/>
      <c r="H49" s="36"/>
      <c r="I49" s="36"/>
      <c r="J49" s="36"/>
      <c r="K49" s="37"/>
      <c r="L49" s="38"/>
      <c r="M49" s="38"/>
      <c r="N49" s="38"/>
      <c r="O49" s="38"/>
      <c r="P49" s="38"/>
      <c r="Q49" s="39"/>
    </row>
    <row r="50" spans="1:17" s="46" customFormat="1" x14ac:dyDescent="0.2">
      <c r="A50" s="14">
        <v>90</v>
      </c>
      <c r="B50" s="15" t="s">
        <v>66</v>
      </c>
      <c r="C50" s="16" t="s">
        <v>67</v>
      </c>
      <c r="D50" s="17"/>
      <c r="E50" s="18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20"/>
    </row>
    <row r="51" spans="1:17" x14ac:dyDescent="0.2">
      <c r="A51" s="48"/>
      <c r="B51" s="15">
        <v>1</v>
      </c>
      <c r="C51" s="16" t="s">
        <v>68</v>
      </c>
      <c r="D51" s="17"/>
      <c r="E51" s="18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20"/>
    </row>
    <row r="52" spans="1:17" s="46" customFormat="1" ht="40.5" x14ac:dyDescent="0.2">
      <c r="A52" s="47"/>
      <c r="B52" s="33">
        <v>1.1000000000000001</v>
      </c>
      <c r="C52" s="22" t="s">
        <v>69</v>
      </c>
      <c r="D52" s="34" t="s">
        <v>45</v>
      </c>
      <c r="E52" s="35">
        <f>31.91+5.23+8.03+48.43+4.37+48.43+52.15+124.83+97.01+173.71</f>
        <v>594.1</v>
      </c>
      <c r="F52" s="40"/>
      <c r="G52" s="40"/>
      <c r="H52" s="40"/>
      <c r="I52" s="40"/>
      <c r="J52" s="40"/>
      <c r="K52" s="42"/>
      <c r="L52" s="43"/>
      <c r="M52" s="43"/>
      <c r="N52" s="43"/>
      <c r="O52" s="43"/>
      <c r="P52" s="43"/>
      <c r="Q52" s="44"/>
    </row>
    <row r="53" spans="1:17" x14ac:dyDescent="0.2">
      <c r="A53" s="48"/>
      <c r="B53" s="15">
        <v>1</v>
      </c>
      <c r="C53" s="16" t="s">
        <v>70</v>
      </c>
      <c r="D53" s="17"/>
      <c r="E53" s="18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20"/>
    </row>
    <row r="54" spans="1:17" ht="54" x14ac:dyDescent="0.2">
      <c r="A54" s="32"/>
      <c r="B54" s="33">
        <v>1.1000000000000001</v>
      </c>
      <c r="C54" s="22" t="s">
        <v>71</v>
      </c>
      <c r="D54" s="34" t="s">
        <v>72</v>
      </c>
      <c r="E54" s="35">
        <v>132.02000000000001</v>
      </c>
      <c r="F54" s="40"/>
      <c r="G54" s="40"/>
      <c r="H54" s="40"/>
      <c r="I54" s="40"/>
      <c r="J54" s="40"/>
      <c r="K54" s="37"/>
      <c r="L54" s="43"/>
      <c r="M54" s="43"/>
      <c r="N54" s="43"/>
      <c r="O54" s="43"/>
      <c r="P54" s="43"/>
      <c r="Q54" s="44"/>
    </row>
    <row r="55" spans="1:17" s="46" customFormat="1" x14ac:dyDescent="0.2">
      <c r="A55" s="48">
        <v>120</v>
      </c>
      <c r="B55" s="15" t="s">
        <v>66</v>
      </c>
      <c r="C55" s="16" t="s">
        <v>73</v>
      </c>
      <c r="D55" s="17"/>
      <c r="E55" s="18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20"/>
    </row>
    <row r="56" spans="1:17" s="46" customFormat="1" x14ac:dyDescent="0.2">
      <c r="A56" s="48"/>
      <c r="B56" s="15">
        <v>1</v>
      </c>
      <c r="C56" s="16" t="s">
        <v>73</v>
      </c>
      <c r="D56" s="17"/>
      <c r="E56" s="18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</row>
    <row r="57" spans="1:17" ht="40.5" x14ac:dyDescent="0.2">
      <c r="A57" s="47"/>
      <c r="B57" s="33">
        <v>1.2</v>
      </c>
      <c r="C57" s="22" t="s">
        <v>74</v>
      </c>
      <c r="D57" s="34" t="s">
        <v>19</v>
      </c>
      <c r="E57" s="35">
        <f>9.6+11.33+3.1+0.11+0.48+6.68+6.68+21.74+21.74+10.66+10.66+2.71+10+9+3.4+3.4+3.4+3.4</f>
        <v>138.09</v>
      </c>
      <c r="F57" s="40"/>
      <c r="G57" s="40"/>
      <c r="H57" s="40"/>
      <c r="I57" s="40"/>
      <c r="J57" s="40"/>
      <c r="K57" s="42"/>
      <c r="L57" s="43"/>
      <c r="M57" s="43"/>
      <c r="N57" s="43"/>
      <c r="O57" s="43"/>
      <c r="P57" s="43"/>
      <c r="Q57" s="44"/>
    </row>
    <row r="58" spans="1:17" s="46" customFormat="1" x14ac:dyDescent="0.2">
      <c r="A58" s="48">
        <v>120</v>
      </c>
      <c r="B58" s="15" t="s">
        <v>66</v>
      </c>
      <c r="C58" s="16" t="s">
        <v>75</v>
      </c>
      <c r="D58" s="17"/>
      <c r="E58" s="18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20"/>
    </row>
    <row r="59" spans="1:17" s="46" customFormat="1" x14ac:dyDescent="0.2">
      <c r="A59" s="48"/>
      <c r="B59" s="15">
        <v>1</v>
      </c>
      <c r="C59" s="16" t="s">
        <v>75</v>
      </c>
      <c r="D59" s="17"/>
      <c r="E59" s="18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20"/>
    </row>
    <row r="60" spans="1:17" ht="27" x14ac:dyDescent="0.2">
      <c r="A60" s="47"/>
      <c r="B60" s="33">
        <v>1.1000000000000001</v>
      </c>
      <c r="C60" s="22" t="s">
        <v>76</v>
      </c>
      <c r="D60" s="34" t="s">
        <v>19</v>
      </c>
      <c r="E60" s="35">
        <f>3.96+1.53</f>
        <v>5.49</v>
      </c>
      <c r="F60" s="40"/>
      <c r="G60" s="40"/>
      <c r="H60" s="41"/>
      <c r="I60" s="40"/>
      <c r="J60" s="40"/>
      <c r="K60" s="42"/>
      <c r="L60" s="43"/>
      <c r="M60" s="43"/>
      <c r="N60" s="43"/>
      <c r="O60" s="43"/>
      <c r="P60" s="43"/>
      <c r="Q60" s="44"/>
    </row>
    <row r="61" spans="1:17" ht="27" x14ac:dyDescent="0.2">
      <c r="A61" s="47"/>
      <c r="B61" s="33">
        <v>1.3</v>
      </c>
      <c r="C61" s="22" t="s">
        <v>77</v>
      </c>
      <c r="D61" s="34" t="s">
        <v>78</v>
      </c>
      <c r="E61" s="35">
        <v>16</v>
      </c>
      <c r="F61" s="40"/>
      <c r="G61" s="40"/>
      <c r="H61" s="41"/>
      <c r="I61" s="40"/>
      <c r="J61" s="40"/>
      <c r="K61" s="42"/>
      <c r="L61" s="43"/>
      <c r="M61" s="43"/>
      <c r="N61" s="43"/>
      <c r="O61" s="43"/>
      <c r="P61" s="43"/>
      <c r="Q61" s="44"/>
    </row>
    <row r="62" spans="1:17" ht="94.5" x14ac:dyDescent="0.2">
      <c r="A62" s="47"/>
      <c r="B62" s="33">
        <v>1.3</v>
      </c>
      <c r="C62" s="22" t="s">
        <v>79</v>
      </c>
      <c r="D62" s="34" t="s">
        <v>80</v>
      </c>
      <c r="E62" s="35">
        <v>5</v>
      </c>
      <c r="F62" s="40"/>
      <c r="G62" s="40"/>
      <c r="H62" s="41"/>
      <c r="I62" s="40"/>
      <c r="J62" s="40"/>
      <c r="K62" s="42"/>
      <c r="L62" s="43"/>
      <c r="M62" s="43"/>
      <c r="N62" s="43"/>
      <c r="O62" s="43"/>
      <c r="P62" s="43"/>
      <c r="Q62" s="44"/>
    </row>
    <row r="63" spans="1:17" ht="27" x14ac:dyDescent="0.2">
      <c r="A63" s="47"/>
      <c r="B63" s="33">
        <v>1.4</v>
      </c>
      <c r="C63" s="22" t="s">
        <v>81</v>
      </c>
      <c r="D63" s="34" t="s">
        <v>64</v>
      </c>
      <c r="E63" s="35">
        <v>1.9</v>
      </c>
      <c r="F63" s="40"/>
      <c r="G63" s="40"/>
      <c r="H63" s="41"/>
      <c r="I63" s="40"/>
      <c r="J63" s="40"/>
      <c r="K63" s="42"/>
      <c r="L63" s="43"/>
      <c r="M63" s="43"/>
      <c r="N63" s="43"/>
      <c r="O63" s="43"/>
      <c r="P63" s="43"/>
      <c r="Q63" s="44"/>
    </row>
    <row r="64" spans="1:17" s="46" customFormat="1" x14ac:dyDescent="0.2">
      <c r="A64" s="48">
        <v>120</v>
      </c>
      <c r="B64" s="15" t="s">
        <v>66</v>
      </c>
      <c r="C64" s="16" t="s">
        <v>82</v>
      </c>
      <c r="D64" s="17"/>
      <c r="E64" s="18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20"/>
    </row>
    <row r="65" spans="1:17" s="46" customFormat="1" x14ac:dyDescent="0.2">
      <c r="A65" s="48"/>
      <c r="B65" s="15">
        <v>1</v>
      </c>
      <c r="C65" s="16" t="s">
        <v>82</v>
      </c>
      <c r="D65" s="17" t="s">
        <v>83</v>
      </c>
      <c r="E65" s="18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20"/>
    </row>
    <row r="66" spans="1:17" ht="54" x14ac:dyDescent="0.2">
      <c r="A66" s="49"/>
      <c r="B66" s="33">
        <v>1.1000000000000001</v>
      </c>
      <c r="C66" s="22" t="s">
        <v>84</v>
      </c>
      <c r="D66" s="34" t="s">
        <v>85</v>
      </c>
      <c r="E66" s="35">
        <v>2</v>
      </c>
      <c r="F66" s="40"/>
      <c r="G66" s="40"/>
      <c r="H66" s="40"/>
      <c r="I66" s="40"/>
      <c r="J66" s="40"/>
      <c r="K66" s="42"/>
      <c r="L66" s="42"/>
      <c r="M66" s="42"/>
      <c r="N66" s="42"/>
      <c r="O66" s="42"/>
      <c r="P66" s="42"/>
      <c r="Q66" s="42"/>
    </row>
    <row r="67" spans="1:17" ht="54" x14ac:dyDescent="0.2">
      <c r="A67" s="49"/>
      <c r="B67" s="33">
        <v>1.2</v>
      </c>
      <c r="C67" s="22" t="s">
        <v>86</v>
      </c>
      <c r="D67" s="34" t="s">
        <v>85</v>
      </c>
      <c r="E67" s="35">
        <v>3</v>
      </c>
      <c r="F67" s="40"/>
      <c r="G67" s="40"/>
      <c r="H67" s="40"/>
      <c r="I67" s="40"/>
      <c r="J67" s="40"/>
      <c r="K67" s="42"/>
      <c r="L67" s="42"/>
      <c r="M67" s="42"/>
      <c r="N67" s="42"/>
      <c r="O67" s="42"/>
      <c r="P67" s="42"/>
      <c r="Q67" s="42"/>
    </row>
    <row r="68" spans="1:17" ht="54" x14ac:dyDescent="0.2">
      <c r="A68" s="49"/>
      <c r="B68" s="33">
        <v>1.3</v>
      </c>
      <c r="C68" s="22" t="s">
        <v>87</v>
      </c>
      <c r="D68" s="34" t="s">
        <v>21</v>
      </c>
      <c r="E68" s="35">
        <v>2</v>
      </c>
      <c r="F68" s="40"/>
      <c r="G68" s="40"/>
      <c r="H68" s="40"/>
      <c r="I68" s="40"/>
      <c r="J68" s="40"/>
      <c r="K68" s="42"/>
      <c r="L68" s="42"/>
      <c r="M68" s="42"/>
      <c r="N68" s="42"/>
      <c r="O68" s="42"/>
      <c r="P68" s="42"/>
      <c r="Q68" s="42"/>
    </row>
    <row r="69" spans="1:17" ht="40.5" x14ac:dyDescent="0.2">
      <c r="A69" s="49"/>
      <c r="B69" s="33">
        <v>1.4</v>
      </c>
      <c r="C69" s="22" t="s">
        <v>88</v>
      </c>
      <c r="D69" s="34" t="s">
        <v>21</v>
      </c>
      <c r="E69" s="35">
        <v>8</v>
      </c>
      <c r="F69" s="40"/>
      <c r="G69" s="40"/>
      <c r="H69" s="40"/>
      <c r="I69" s="40"/>
      <c r="J69" s="40"/>
      <c r="K69" s="42"/>
      <c r="L69" s="42"/>
      <c r="M69" s="42"/>
      <c r="N69" s="42"/>
      <c r="O69" s="42"/>
      <c r="P69" s="42"/>
      <c r="Q69" s="42"/>
    </row>
    <row r="70" spans="1:17" ht="54" x14ac:dyDescent="0.2">
      <c r="A70" s="49"/>
      <c r="B70" s="33">
        <v>1.5</v>
      </c>
      <c r="C70" s="22" t="s">
        <v>89</v>
      </c>
      <c r="D70" s="34" t="s">
        <v>21</v>
      </c>
      <c r="E70" s="35">
        <v>2</v>
      </c>
      <c r="F70" s="40"/>
      <c r="G70" s="40"/>
      <c r="H70" s="40"/>
      <c r="I70" s="40"/>
      <c r="J70" s="40"/>
      <c r="K70" s="42"/>
      <c r="L70" s="42"/>
      <c r="M70" s="42"/>
      <c r="N70" s="42"/>
      <c r="O70" s="42"/>
      <c r="P70" s="42"/>
      <c r="Q70" s="42"/>
    </row>
    <row r="71" spans="1:17" x14ac:dyDescent="0.2">
      <c r="A71" s="48"/>
      <c r="B71" s="15">
        <v>1</v>
      </c>
      <c r="C71" s="16" t="s">
        <v>90</v>
      </c>
      <c r="D71" s="17"/>
      <c r="E71" s="18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20"/>
    </row>
    <row r="72" spans="1:17" ht="46.5" customHeight="1" x14ac:dyDescent="0.2">
      <c r="A72" s="50"/>
      <c r="B72" s="33">
        <v>1.2</v>
      </c>
      <c r="C72" s="51" t="s">
        <v>91</v>
      </c>
      <c r="D72" s="52" t="s">
        <v>92</v>
      </c>
      <c r="E72" s="53">
        <v>8</v>
      </c>
      <c r="F72" s="54"/>
      <c r="G72" s="55"/>
      <c r="H72" s="55"/>
      <c r="I72" s="55"/>
      <c r="J72" s="55"/>
      <c r="K72" s="42"/>
      <c r="L72" s="42"/>
      <c r="M72" s="42"/>
      <c r="N72" s="42"/>
      <c r="O72" s="42"/>
      <c r="P72" s="42"/>
      <c r="Q72" s="42"/>
    </row>
    <row r="73" spans="1:17" ht="45.75" customHeight="1" x14ac:dyDescent="0.2">
      <c r="A73" s="50"/>
      <c r="B73" s="33">
        <v>1.3</v>
      </c>
      <c r="C73" s="51" t="s">
        <v>93</v>
      </c>
      <c r="D73" s="52" t="s">
        <v>92</v>
      </c>
      <c r="E73" s="53">
        <v>8</v>
      </c>
      <c r="F73" s="54"/>
      <c r="G73" s="55"/>
      <c r="H73" s="55"/>
      <c r="I73" s="55"/>
      <c r="J73" s="55"/>
      <c r="K73" s="42"/>
      <c r="L73" s="42"/>
      <c r="M73" s="42"/>
      <c r="N73" s="42"/>
      <c r="O73" s="42"/>
      <c r="P73" s="42"/>
      <c r="Q73" s="42"/>
    </row>
    <row r="74" spans="1:17" ht="27" x14ac:dyDescent="0.2">
      <c r="A74" s="50"/>
      <c r="B74" s="33">
        <v>1.4</v>
      </c>
      <c r="C74" s="51" t="s">
        <v>94</v>
      </c>
      <c r="D74" s="52" t="s">
        <v>92</v>
      </c>
      <c r="E74" s="53">
        <v>3</v>
      </c>
      <c r="F74" s="54"/>
      <c r="G74" s="55"/>
      <c r="H74" s="55"/>
      <c r="I74" s="55"/>
      <c r="J74" s="55"/>
      <c r="K74" s="42"/>
      <c r="L74" s="42"/>
      <c r="M74" s="42"/>
      <c r="N74" s="42"/>
      <c r="O74" s="42"/>
      <c r="P74" s="42"/>
      <c r="Q74" s="42"/>
    </row>
    <row r="75" spans="1:17" ht="27" x14ac:dyDescent="0.2">
      <c r="A75" s="50"/>
      <c r="B75" s="33">
        <v>1.5</v>
      </c>
      <c r="C75" s="51" t="s">
        <v>95</v>
      </c>
      <c r="D75" s="52" t="s">
        <v>92</v>
      </c>
      <c r="E75" s="53">
        <v>1</v>
      </c>
      <c r="F75" s="54"/>
      <c r="G75" s="55"/>
      <c r="H75" s="55"/>
      <c r="I75" s="55"/>
      <c r="J75" s="55"/>
      <c r="K75" s="42"/>
      <c r="L75" s="42"/>
      <c r="M75" s="42"/>
      <c r="N75" s="42"/>
      <c r="O75" s="42"/>
      <c r="P75" s="42"/>
      <c r="Q75" s="42"/>
    </row>
    <row r="76" spans="1:17" ht="27" x14ac:dyDescent="0.2">
      <c r="A76" s="50"/>
      <c r="B76" s="33">
        <v>1.6</v>
      </c>
      <c r="C76" s="51" t="s">
        <v>96</v>
      </c>
      <c r="D76" s="52" t="s">
        <v>92</v>
      </c>
      <c r="E76" s="53">
        <v>3</v>
      </c>
      <c r="F76" s="54"/>
      <c r="G76" s="55"/>
      <c r="H76" s="55"/>
      <c r="I76" s="55"/>
      <c r="J76" s="55"/>
      <c r="K76" s="42"/>
      <c r="L76" s="42"/>
      <c r="M76" s="42"/>
      <c r="N76" s="42"/>
      <c r="O76" s="42"/>
      <c r="P76" s="42"/>
      <c r="Q76" s="42"/>
    </row>
    <row r="77" spans="1:17" ht="37.5" customHeight="1" x14ac:dyDescent="0.2">
      <c r="A77" s="50"/>
      <c r="B77" s="33">
        <v>1.7</v>
      </c>
      <c r="C77" s="51" t="s">
        <v>97</v>
      </c>
      <c r="D77" s="52" t="s">
        <v>92</v>
      </c>
      <c r="E77" s="53">
        <v>1</v>
      </c>
      <c r="F77" s="54"/>
      <c r="G77" s="55"/>
      <c r="H77" s="55"/>
      <c r="I77" s="55"/>
      <c r="J77" s="55"/>
      <c r="K77" s="42"/>
      <c r="L77" s="42"/>
      <c r="M77" s="42"/>
      <c r="N77" s="42"/>
      <c r="O77" s="42"/>
      <c r="P77" s="42"/>
      <c r="Q77" s="42"/>
    </row>
    <row r="78" spans="1:17" s="46" customFormat="1" x14ac:dyDescent="0.2">
      <c r="A78" s="56">
        <v>140</v>
      </c>
      <c r="B78" s="57"/>
      <c r="C78" s="58" t="s">
        <v>98</v>
      </c>
      <c r="D78" s="17"/>
      <c r="E78" s="18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20"/>
    </row>
    <row r="79" spans="1:17" x14ac:dyDescent="0.2">
      <c r="A79" s="86"/>
      <c r="B79" s="87">
        <v>1</v>
      </c>
      <c r="C79" s="58" t="s">
        <v>99</v>
      </c>
      <c r="D79" s="17"/>
      <c r="E79" s="18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88"/>
    </row>
    <row r="80" spans="1:17" ht="40.5" x14ac:dyDescent="0.2">
      <c r="A80" s="59"/>
      <c r="B80" s="33">
        <v>1.1000000000000001</v>
      </c>
      <c r="C80" s="60" t="s">
        <v>100</v>
      </c>
      <c r="D80" s="52" t="s">
        <v>72</v>
      </c>
      <c r="E80" s="35">
        <v>30</v>
      </c>
      <c r="F80" s="61"/>
      <c r="G80" s="61"/>
      <c r="H80" s="61"/>
      <c r="I80" s="61"/>
      <c r="J80" s="62"/>
      <c r="K80" s="42"/>
      <c r="L80" s="42"/>
      <c r="M80" s="42"/>
      <c r="N80" s="42"/>
      <c r="O80" s="42"/>
      <c r="P80" s="42"/>
      <c r="Q80" s="42"/>
    </row>
    <row r="81" spans="1:19" ht="51.75" customHeight="1" x14ac:dyDescent="0.2">
      <c r="A81" s="59"/>
      <c r="B81" s="33">
        <v>1.2</v>
      </c>
      <c r="C81" s="60" t="s">
        <v>101</v>
      </c>
      <c r="D81" s="52" t="s">
        <v>21</v>
      </c>
      <c r="E81" s="53">
        <v>16</v>
      </c>
      <c r="F81" s="63"/>
      <c r="G81" s="63"/>
      <c r="H81" s="63"/>
      <c r="I81" s="63"/>
      <c r="J81" s="55"/>
      <c r="K81" s="42"/>
      <c r="L81" s="42"/>
      <c r="M81" s="42"/>
      <c r="N81" s="42"/>
      <c r="O81" s="42"/>
      <c r="P81" s="42"/>
      <c r="Q81" s="42"/>
    </row>
    <row r="82" spans="1:19" ht="27" x14ac:dyDescent="0.2">
      <c r="A82" s="59"/>
      <c r="B82" s="33">
        <v>1.3</v>
      </c>
      <c r="C82" s="60" t="s">
        <v>102</v>
      </c>
      <c r="D82" s="52" t="s">
        <v>21</v>
      </c>
      <c r="E82" s="53">
        <v>2</v>
      </c>
      <c r="F82" s="64"/>
      <c r="G82" s="64"/>
      <c r="H82" s="64"/>
      <c r="I82" s="64"/>
      <c r="J82" s="55"/>
      <c r="K82" s="42"/>
      <c r="L82" s="42"/>
      <c r="M82" s="42"/>
      <c r="N82" s="42"/>
      <c r="O82" s="42"/>
      <c r="P82" s="42"/>
      <c r="Q82" s="42"/>
    </row>
    <row r="83" spans="1:19" ht="40.5" x14ac:dyDescent="0.2">
      <c r="A83" s="59"/>
      <c r="B83" s="33">
        <v>1.4</v>
      </c>
      <c r="C83" s="60" t="s">
        <v>103</v>
      </c>
      <c r="D83" s="52" t="s">
        <v>85</v>
      </c>
      <c r="E83" s="53">
        <v>2</v>
      </c>
      <c r="F83" s="64"/>
      <c r="G83" s="64"/>
      <c r="H83" s="64"/>
      <c r="I83" s="64"/>
      <c r="J83" s="54"/>
      <c r="K83" s="42"/>
      <c r="L83" s="42"/>
      <c r="M83" s="42"/>
      <c r="N83" s="42"/>
      <c r="O83" s="42"/>
      <c r="P83" s="42"/>
      <c r="Q83" s="42"/>
    </row>
    <row r="84" spans="1:19" ht="40.5" x14ac:dyDescent="0.2">
      <c r="A84" s="59"/>
      <c r="B84" s="33">
        <v>1.6</v>
      </c>
      <c r="C84" s="65" t="s">
        <v>104</v>
      </c>
      <c r="D84" s="52" t="s">
        <v>72</v>
      </c>
      <c r="E84" s="66">
        <f>+E80*3</f>
        <v>90</v>
      </c>
      <c r="F84" s="67"/>
      <c r="G84" s="68"/>
      <c r="H84" s="68"/>
      <c r="I84" s="68"/>
      <c r="J84" s="67"/>
      <c r="K84" s="42"/>
      <c r="L84" s="42"/>
      <c r="M84" s="42"/>
      <c r="N84" s="42"/>
      <c r="O84" s="42"/>
      <c r="P84" s="42"/>
      <c r="Q84" s="42"/>
      <c r="R84" s="69"/>
      <c r="S84" s="70"/>
    </row>
    <row r="85" spans="1:19" s="73" customFormat="1" ht="52.5" customHeight="1" x14ac:dyDescent="0.2">
      <c r="A85" s="71"/>
      <c r="B85" s="33">
        <v>1.7</v>
      </c>
      <c r="C85" s="65" t="s">
        <v>105</v>
      </c>
      <c r="D85" s="72" t="s">
        <v>106</v>
      </c>
      <c r="E85" s="66">
        <v>1</v>
      </c>
      <c r="F85" s="67"/>
      <c r="G85" s="68"/>
      <c r="H85" s="68"/>
      <c r="I85" s="68"/>
      <c r="J85" s="67"/>
      <c r="K85" s="42"/>
      <c r="L85" s="42"/>
      <c r="M85" s="42"/>
      <c r="N85" s="42"/>
      <c r="O85" s="42"/>
      <c r="P85" s="42"/>
      <c r="Q85" s="42"/>
      <c r="R85" s="69"/>
      <c r="S85" s="70"/>
    </row>
    <row r="86" spans="1:19" s="73" customFormat="1" ht="40.5" x14ac:dyDescent="0.2">
      <c r="A86" s="71"/>
      <c r="B86" s="33">
        <v>1.8</v>
      </c>
      <c r="C86" s="65" t="s">
        <v>107</v>
      </c>
      <c r="D86" s="74" t="s">
        <v>85</v>
      </c>
      <c r="E86" s="35">
        <v>3</v>
      </c>
      <c r="F86" s="75"/>
      <c r="G86" s="75"/>
      <c r="H86" s="75"/>
      <c r="I86" s="75"/>
      <c r="J86" s="75"/>
      <c r="K86" s="42"/>
      <c r="L86" s="42"/>
      <c r="M86" s="42"/>
      <c r="N86" s="42"/>
      <c r="O86" s="42"/>
      <c r="P86" s="42"/>
      <c r="Q86" s="42"/>
    </row>
    <row r="87" spans="1:19" s="73" customFormat="1" x14ac:dyDescent="0.2">
      <c r="A87" s="56">
        <v>140</v>
      </c>
      <c r="B87" s="57"/>
      <c r="C87" s="58" t="s">
        <v>108</v>
      </c>
      <c r="D87" s="17"/>
      <c r="E87" s="18"/>
      <c r="F87" s="19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</row>
    <row r="88" spans="1:19" s="73" customFormat="1" x14ac:dyDescent="0.2">
      <c r="A88" s="76"/>
      <c r="B88" s="77"/>
      <c r="C88" s="78" t="s">
        <v>109</v>
      </c>
      <c r="D88" s="21"/>
      <c r="E88" s="79"/>
      <c r="F88" s="54"/>
      <c r="G88" s="80"/>
      <c r="H88" s="81"/>
      <c r="I88" s="82"/>
      <c r="J88" s="79"/>
      <c r="K88" s="42"/>
      <c r="L88" s="42"/>
      <c r="M88" s="42"/>
      <c r="N88" s="42"/>
      <c r="O88" s="42"/>
      <c r="P88" s="42"/>
      <c r="Q88" s="42"/>
    </row>
    <row r="89" spans="1:19" s="73" customFormat="1" ht="67.5" x14ac:dyDescent="0.25">
      <c r="A89" s="76"/>
      <c r="B89" s="33">
        <v>1.1000000000000001</v>
      </c>
      <c r="C89" s="83" t="s">
        <v>110</v>
      </c>
      <c r="D89" s="84" t="s">
        <v>21</v>
      </c>
      <c r="E89" s="53">
        <v>3</v>
      </c>
      <c r="F89" s="54"/>
      <c r="G89" s="81"/>
      <c r="H89" s="81"/>
      <c r="I89" s="82"/>
      <c r="J89" s="79"/>
      <c r="K89" s="42"/>
      <c r="L89" s="42"/>
      <c r="M89" s="42"/>
      <c r="N89" s="42"/>
      <c r="O89" s="42"/>
      <c r="P89" s="42"/>
      <c r="Q89" s="42"/>
    </row>
    <row r="90" spans="1:19" s="73" customFormat="1" ht="67.5" x14ac:dyDescent="0.25">
      <c r="A90" s="85"/>
      <c r="B90" s="33">
        <v>1.2</v>
      </c>
      <c r="C90" s="83" t="s">
        <v>111</v>
      </c>
      <c r="D90" s="84" t="s">
        <v>21</v>
      </c>
      <c r="E90" s="53">
        <v>1</v>
      </c>
      <c r="F90" s="54"/>
      <c r="G90" s="81"/>
      <c r="H90" s="81"/>
      <c r="I90" s="82"/>
      <c r="J90" s="75"/>
      <c r="K90" s="42"/>
      <c r="L90" s="42"/>
      <c r="M90" s="42"/>
      <c r="N90" s="42"/>
      <c r="O90" s="42"/>
      <c r="P90" s="42"/>
      <c r="Q90" s="42"/>
    </row>
    <row r="91" spans="1:19" x14ac:dyDescent="0.2">
      <c r="A91" s="86" t="s">
        <v>112</v>
      </c>
      <c r="B91" s="87" t="s">
        <v>66</v>
      </c>
      <c r="C91" s="58" t="s">
        <v>113</v>
      </c>
      <c r="D91" s="17"/>
      <c r="E91" s="18"/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88"/>
    </row>
    <row r="92" spans="1:19" x14ac:dyDescent="0.2">
      <c r="A92" s="86"/>
      <c r="B92" s="87"/>
      <c r="C92" s="58"/>
      <c r="D92" s="17"/>
      <c r="E92" s="18"/>
      <c r="F92" s="19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88"/>
    </row>
    <row r="93" spans="1:19" ht="27" x14ac:dyDescent="0.2">
      <c r="A93" s="89"/>
      <c r="B93" s="90">
        <v>1</v>
      </c>
      <c r="C93" s="91" t="s">
        <v>114</v>
      </c>
      <c r="D93" s="35" t="s">
        <v>78</v>
      </c>
      <c r="E93" s="35">
        <v>2</v>
      </c>
      <c r="F93" s="92"/>
      <c r="G93" s="92"/>
      <c r="H93" s="92"/>
      <c r="I93" s="92"/>
      <c r="J93" s="92"/>
      <c r="K93" s="92"/>
      <c r="L93" s="92"/>
      <c r="M93" s="92"/>
      <c r="N93" s="92"/>
      <c r="O93" s="92"/>
      <c r="P93" s="92"/>
      <c r="Q93" s="90"/>
    </row>
    <row r="94" spans="1:19" ht="27" x14ac:dyDescent="0.2">
      <c r="A94" s="89"/>
      <c r="B94" s="90">
        <v>2</v>
      </c>
      <c r="C94" s="91" t="s">
        <v>115</v>
      </c>
      <c r="D94" s="35" t="s">
        <v>78</v>
      </c>
      <c r="E94" s="35">
        <v>2</v>
      </c>
      <c r="F94" s="92"/>
      <c r="G94" s="92"/>
      <c r="H94" s="92"/>
      <c r="I94" s="92"/>
      <c r="J94" s="92"/>
      <c r="K94" s="92"/>
      <c r="L94" s="92"/>
      <c r="M94" s="92"/>
      <c r="N94" s="92"/>
      <c r="O94" s="92"/>
      <c r="P94" s="92"/>
      <c r="Q94" s="90"/>
    </row>
    <row r="95" spans="1:19" x14ac:dyDescent="0.2">
      <c r="A95" s="93"/>
      <c r="B95" s="94">
        <v>2</v>
      </c>
      <c r="C95" s="91" t="s">
        <v>116</v>
      </c>
      <c r="D95" s="95" t="s">
        <v>78</v>
      </c>
      <c r="E95" s="95">
        <v>2</v>
      </c>
      <c r="F95" s="94"/>
      <c r="G95" s="94"/>
      <c r="H95" s="94"/>
      <c r="I95" s="90"/>
      <c r="J95" s="90"/>
      <c r="K95" s="92"/>
      <c r="L95" s="92"/>
      <c r="M95" s="92"/>
      <c r="N95" s="92"/>
      <c r="O95" s="92"/>
      <c r="P95" s="92"/>
      <c r="Q95" s="90"/>
    </row>
    <row r="96" spans="1:19" ht="38.25" customHeight="1" x14ac:dyDescent="0.2">
      <c r="A96" s="96"/>
      <c r="B96" s="90">
        <v>3</v>
      </c>
      <c r="C96" s="91" t="s">
        <v>117</v>
      </c>
      <c r="D96" s="95" t="s">
        <v>78</v>
      </c>
      <c r="E96" s="95">
        <v>2</v>
      </c>
      <c r="F96" s="90"/>
      <c r="G96" s="90"/>
      <c r="H96" s="90"/>
      <c r="I96" s="90"/>
      <c r="J96" s="90"/>
      <c r="K96" s="92"/>
      <c r="L96" s="92"/>
      <c r="M96" s="92"/>
      <c r="N96" s="92"/>
      <c r="O96" s="92"/>
      <c r="P96" s="92"/>
      <c r="Q96" s="90"/>
    </row>
    <row r="97" spans="1:17" ht="27" x14ac:dyDescent="0.2">
      <c r="A97" s="89"/>
      <c r="B97" s="90">
        <v>4</v>
      </c>
      <c r="C97" s="91" t="s">
        <v>118</v>
      </c>
      <c r="D97" s="95" t="s">
        <v>106</v>
      </c>
      <c r="E97" s="95">
        <v>1</v>
      </c>
      <c r="F97" s="90"/>
      <c r="G97" s="90"/>
      <c r="H97" s="90"/>
      <c r="I97" s="90"/>
      <c r="J97" s="90"/>
      <c r="K97" s="92"/>
      <c r="L97" s="92"/>
      <c r="M97" s="92"/>
      <c r="N97" s="92"/>
      <c r="O97" s="92"/>
      <c r="P97" s="92"/>
      <c r="Q97" s="90"/>
    </row>
    <row r="98" spans="1:17" s="46" customFormat="1" x14ac:dyDescent="0.2">
      <c r="A98" s="86" t="s">
        <v>112</v>
      </c>
      <c r="B98" s="87" t="s">
        <v>66</v>
      </c>
      <c r="C98" s="58" t="s">
        <v>119</v>
      </c>
      <c r="D98" s="17"/>
      <c r="E98" s="18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88"/>
    </row>
    <row r="99" spans="1:17" x14ac:dyDescent="0.2">
      <c r="A99" s="86"/>
      <c r="B99" s="87">
        <v>1</v>
      </c>
      <c r="C99" s="58" t="s">
        <v>120</v>
      </c>
      <c r="D99" s="17"/>
      <c r="E99" s="18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88"/>
    </row>
    <row r="100" spans="1:17" s="101" customFormat="1" ht="40.5" x14ac:dyDescent="0.2">
      <c r="A100" s="97"/>
      <c r="B100" s="98">
        <v>1</v>
      </c>
      <c r="C100" s="65" t="s">
        <v>121</v>
      </c>
      <c r="D100" s="99" t="s">
        <v>45</v>
      </c>
      <c r="E100" s="100">
        <v>1550</v>
      </c>
      <c r="F100" s="75"/>
      <c r="G100" s="75"/>
      <c r="H100" s="75"/>
      <c r="I100" s="75"/>
      <c r="J100" s="75"/>
      <c r="K100" s="42"/>
      <c r="L100" s="42"/>
      <c r="M100" s="42"/>
      <c r="N100" s="42"/>
      <c r="O100" s="42"/>
      <c r="P100" s="42"/>
      <c r="Q100" s="42"/>
    </row>
    <row r="101" spans="1:17" s="101" customFormat="1" x14ac:dyDescent="0.2">
      <c r="A101" s="86" t="s">
        <v>112</v>
      </c>
      <c r="B101" s="87" t="s">
        <v>66</v>
      </c>
      <c r="C101" s="58" t="s">
        <v>122</v>
      </c>
      <c r="D101" s="17"/>
      <c r="E101" s="18"/>
      <c r="F101" s="19"/>
      <c r="G101" s="19"/>
      <c r="H101" s="19"/>
      <c r="I101" s="19"/>
      <c r="J101" s="19"/>
      <c r="K101" s="19"/>
      <c r="L101" s="19"/>
      <c r="M101" s="19"/>
      <c r="N101" s="19"/>
      <c r="O101" s="19"/>
      <c r="P101" s="19"/>
      <c r="Q101" s="88"/>
    </row>
    <row r="102" spans="1:17" s="101" customFormat="1" ht="27" x14ac:dyDescent="0.2">
      <c r="A102" s="102"/>
      <c r="B102" s="98">
        <v>1</v>
      </c>
      <c r="C102" s="65" t="s">
        <v>123</v>
      </c>
      <c r="D102" s="99" t="s">
        <v>78</v>
      </c>
      <c r="E102" s="100">
        <v>4</v>
      </c>
      <c r="F102" s="75"/>
      <c r="G102" s="75"/>
      <c r="H102" s="75"/>
      <c r="I102" s="75"/>
      <c r="J102" s="75"/>
      <c r="K102" s="42"/>
      <c r="L102" s="42"/>
      <c r="M102" s="42"/>
      <c r="N102" s="42"/>
      <c r="O102" s="42"/>
      <c r="P102" s="42"/>
      <c r="Q102" s="42"/>
    </row>
    <row r="103" spans="1:17" s="101" customFormat="1" ht="27" x14ac:dyDescent="0.2">
      <c r="A103" s="102"/>
      <c r="B103" s="98">
        <v>2</v>
      </c>
      <c r="C103" s="65" t="s">
        <v>124</v>
      </c>
      <c r="D103" s="99" t="s">
        <v>78</v>
      </c>
      <c r="E103" s="100">
        <v>5</v>
      </c>
      <c r="F103" s="75"/>
      <c r="G103" s="75"/>
      <c r="H103" s="75"/>
      <c r="I103" s="75"/>
      <c r="J103" s="75"/>
      <c r="K103" s="42"/>
      <c r="L103" s="42"/>
      <c r="M103" s="42"/>
      <c r="N103" s="42"/>
      <c r="O103" s="42"/>
      <c r="P103" s="42"/>
      <c r="Q103" s="42"/>
    </row>
    <row r="104" spans="1:17" s="101" customFormat="1" ht="27" x14ac:dyDescent="0.2">
      <c r="A104" s="102"/>
      <c r="B104" s="98">
        <v>3</v>
      </c>
      <c r="C104" s="65" t="s">
        <v>125</v>
      </c>
      <c r="D104" s="99" t="s">
        <v>78</v>
      </c>
      <c r="E104" s="100">
        <v>2</v>
      </c>
      <c r="F104" s="75"/>
      <c r="G104" s="75"/>
      <c r="H104" s="75"/>
      <c r="I104" s="75"/>
      <c r="J104" s="75"/>
      <c r="K104" s="42"/>
      <c r="L104" s="42"/>
      <c r="M104" s="42"/>
      <c r="N104" s="42"/>
      <c r="O104" s="42"/>
      <c r="P104" s="42"/>
      <c r="Q104" s="42"/>
    </row>
    <row r="105" spans="1:17" s="101" customFormat="1" ht="40.5" x14ac:dyDescent="0.2">
      <c r="A105" s="102"/>
      <c r="B105" s="98">
        <v>4</v>
      </c>
      <c r="C105" s="65" t="s">
        <v>126</v>
      </c>
      <c r="D105" s="99" t="s">
        <v>19</v>
      </c>
      <c r="E105" s="100">
        <f>13.03+4+13+4+11.72+6.81</f>
        <v>52.56</v>
      </c>
      <c r="F105" s="75"/>
      <c r="G105" s="75"/>
      <c r="H105" s="75"/>
      <c r="I105" s="75"/>
      <c r="J105" s="75"/>
      <c r="K105" s="42"/>
      <c r="L105" s="42"/>
      <c r="M105" s="42"/>
      <c r="N105" s="42"/>
      <c r="O105" s="42"/>
      <c r="P105" s="42"/>
      <c r="Q105" s="42"/>
    </row>
    <row r="106" spans="1:17" s="101" customFormat="1" ht="27" x14ac:dyDescent="0.2">
      <c r="A106" s="102"/>
      <c r="B106" s="98">
        <v>5</v>
      </c>
      <c r="C106" s="65" t="s">
        <v>127</v>
      </c>
      <c r="D106" s="99" t="s">
        <v>78</v>
      </c>
      <c r="E106" s="100">
        <v>22</v>
      </c>
      <c r="F106" s="75"/>
      <c r="G106" s="75"/>
      <c r="H106" s="75"/>
      <c r="I106" s="75"/>
      <c r="J106" s="75"/>
      <c r="K106" s="42"/>
      <c r="L106" s="42"/>
      <c r="M106" s="42"/>
      <c r="N106" s="42"/>
      <c r="O106" s="42"/>
      <c r="P106" s="42"/>
      <c r="Q106" s="42"/>
    </row>
    <row r="107" spans="1:17" s="101" customFormat="1" ht="40.5" x14ac:dyDescent="0.2">
      <c r="A107" s="102"/>
      <c r="B107" s="98">
        <v>6</v>
      </c>
      <c r="C107" s="65" t="s">
        <v>128</v>
      </c>
      <c r="D107" s="99" t="s">
        <v>78</v>
      </c>
      <c r="E107" s="100">
        <v>1</v>
      </c>
      <c r="F107" s="75"/>
      <c r="G107" s="75"/>
      <c r="H107" s="75"/>
      <c r="I107" s="75"/>
      <c r="J107" s="75"/>
      <c r="K107" s="42"/>
      <c r="L107" s="42"/>
      <c r="M107" s="42"/>
      <c r="N107" s="42"/>
      <c r="O107" s="42"/>
      <c r="P107" s="42"/>
      <c r="Q107" s="42"/>
    </row>
    <row r="108" spans="1:17" s="101" customFormat="1" x14ac:dyDescent="0.2">
      <c r="A108" s="102"/>
      <c r="B108" s="98">
        <v>7</v>
      </c>
      <c r="C108" s="65" t="s">
        <v>146</v>
      </c>
      <c r="D108" s="99" t="s">
        <v>19</v>
      </c>
      <c r="E108" s="100">
        <v>93</v>
      </c>
      <c r="F108" s="75"/>
      <c r="G108" s="75"/>
      <c r="H108" s="75"/>
      <c r="I108" s="75"/>
      <c r="J108" s="75"/>
      <c r="K108" s="42"/>
      <c r="L108" s="42"/>
      <c r="M108" s="42"/>
      <c r="N108" s="42"/>
      <c r="O108" s="42"/>
      <c r="P108" s="42"/>
      <c r="Q108" s="42"/>
    </row>
    <row r="109" spans="1:17" s="46" customFormat="1" x14ac:dyDescent="0.2">
      <c r="A109" s="137" t="s">
        <v>66</v>
      </c>
      <c r="B109" s="138">
        <v>1</v>
      </c>
      <c r="C109" s="139" t="s">
        <v>129</v>
      </c>
      <c r="D109" s="140" t="s">
        <v>130</v>
      </c>
      <c r="E109" s="141">
        <v>1</v>
      </c>
      <c r="F109" s="142"/>
      <c r="G109" s="142"/>
      <c r="H109" s="142"/>
      <c r="I109" s="142"/>
      <c r="J109" s="143"/>
      <c r="K109" s="144"/>
      <c r="L109" s="145"/>
      <c r="M109" s="145"/>
      <c r="N109" s="145"/>
      <c r="O109" s="145"/>
      <c r="P109" s="146"/>
      <c r="Q109" s="146"/>
    </row>
    <row r="110" spans="1:17" x14ac:dyDescent="0.2">
      <c r="A110" s="103"/>
      <c r="B110" s="98"/>
      <c r="C110" s="104" t="s">
        <v>131</v>
      </c>
      <c r="D110" s="99" t="s">
        <v>132</v>
      </c>
      <c r="E110" s="35">
        <v>1</v>
      </c>
      <c r="F110" s="75"/>
      <c r="G110" s="75"/>
      <c r="H110" s="75"/>
      <c r="I110" s="75"/>
      <c r="J110" s="41"/>
      <c r="K110" s="42"/>
      <c r="L110" s="43"/>
      <c r="M110" s="43"/>
      <c r="N110" s="43"/>
      <c r="O110" s="43"/>
      <c r="P110" s="43"/>
      <c r="Q110" s="44"/>
    </row>
    <row r="111" spans="1:17" s="46" customFormat="1" x14ac:dyDescent="0.2">
      <c r="A111" s="105"/>
      <c r="B111" s="106" t="s">
        <v>133</v>
      </c>
      <c r="C111" s="107" t="s">
        <v>134</v>
      </c>
      <c r="D111" s="108"/>
      <c r="E111" s="108"/>
      <c r="F111" s="109"/>
      <c r="G111" s="109"/>
      <c r="H111" s="109"/>
      <c r="I111" s="109"/>
      <c r="J111" s="110"/>
      <c r="K111" s="111"/>
      <c r="L111" s="111"/>
      <c r="M111" s="111"/>
      <c r="N111" s="111"/>
      <c r="O111" s="111"/>
      <c r="P111" s="111"/>
      <c r="Q111" s="112"/>
    </row>
    <row r="112" spans="1:17" x14ac:dyDescent="0.2">
      <c r="A112" s="113"/>
      <c r="B112" s="114" t="s">
        <v>135</v>
      </c>
      <c r="C112" s="115" t="s">
        <v>136</v>
      </c>
      <c r="D112" s="116"/>
      <c r="E112" s="117"/>
      <c r="F112" s="118"/>
      <c r="G112" s="118"/>
      <c r="H112" s="118"/>
      <c r="I112" s="118"/>
      <c r="J112" s="43"/>
      <c r="K112" s="119"/>
      <c r="L112" s="119"/>
      <c r="M112" s="119"/>
      <c r="N112" s="119"/>
      <c r="O112" s="119"/>
      <c r="P112" s="120"/>
      <c r="Q112" s="44"/>
    </row>
    <row r="113" spans="1:17" x14ac:dyDescent="0.2">
      <c r="A113" s="113"/>
      <c r="B113" s="114" t="s">
        <v>137</v>
      </c>
      <c r="C113" s="115" t="s">
        <v>138</v>
      </c>
      <c r="D113" s="116"/>
      <c r="E113" s="117"/>
      <c r="F113" s="118"/>
      <c r="G113" s="118"/>
      <c r="H113" s="118"/>
      <c r="I113" s="118"/>
      <c r="J113" s="43"/>
      <c r="K113" s="121"/>
      <c r="L113" s="121"/>
      <c r="M113" s="121"/>
      <c r="N113" s="121"/>
      <c r="O113" s="121"/>
      <c r="P113" s="120"/>
      <c r="Q113" s="44"/>
    </row>
    <row r="114" spans="1:17" x14ac:dyDescent="0.2">
      <c r="A114" s="113"/>
      <c r="B114" s="114" t="s">
        <v>139</v>
      </c>
      <c r="C114" s="115" t="s">
        <v>140</v>
      </c>
      <c r="D114" s="116"/>
      <c r="E114" s="117"/>
      <c r="F114" s="118"/>
      <c r="G114" s="118"/>
      <c r="H114" s="118"/>
      <c r="I114" s="118"/>
      <c r="J114" s="43"/>
      <c r="K114" s="121"/>
      <c r="L114" s="121"/>
      <c r="M114" s="121"/>
      <c r="N114" s="121"/>
      <c r="O114" s="121"/>
      <c r="P114" s="120"/>
      <c r="Q114" s="44"/>
    </row>
    <row r="115" spans="1:17" s="46" customFormat="1" x14ac:dyDescent="0.2">
      <c r="A115" s="113"/>
      <c r="B115" s="114" t="s">
        <v>141</v>
      </c>
      <c r="C115" s="115" t="s">
        <v>142</v>
      </c>
      <c r="D115" s="4"/>
      <c r="E115" s="122"/>
      <c r="F115" s="6"/>
      <c r="G115" s="6"/>
      <c r="H115" s="6"/>
      <c r="I115" s="6"/>
      <c r="J115" s="123"/>
      <c r="K115" s="119"/>
      <c r="L115" s="119"/>
      <c r="M115" s="119"/>
      <c r="N115" s="119"/>
      <c r="O115" s="119"/>
      <c r="P115" s="119"/>
      <c r="Q115" s="124"/>
    </row>
    <row r="116" spans="1:17" x14ac:dyDescent="0.2">
      <c r="A116" s="113"/>
      <c r="B116" s="114" t="s">
        <v>143</v>
      </c>
      <c r="C116" s="125" t="s">
        <v>144</v>
      </c>
      <c r="D116" s="116"/>
      <c r="E116" s="126"/>
      <c r="F116" s="127"/>
      <c r="G116" s="127"/>
      <c r="H116" s="127"/>
      <c r="I116" s="127"/>
      <c r="J116" s="43"/>
      <c r="K116" s="121"/>
      <c r="L116" s="121"/>
      <c r="M116" s="121"/>
      <c r="N116" s="121"/>
      <c r="O116" s="121"/>
      <c r="P116" s="120"/>
      <c r="Q116" s="44"/>
    </row>
    <row r="117" spans="1:17" s="46" customFormat="1" x14ac:dyDescent="0.2">
      <c r="A117" s="128"/>
      <c r="B117" s="114"/>
      <c r="C117" s="125" t="s">
        <v>145</v>
      </c>
      <c r="D117" s="4"/>
      <c r="E117" s="122"/>
      <c r="F117" s="125"/>
      <c r="G117" s="125"/>
      <c r="H117" s="125"/>
      <c r="I117" s="125"/>
      <c r="J117" s="123"/>
      <c r="K117" s="119"/>
      <c r="L117" s="119"/>
      <c r="M117" s="119"/>
      <c r="N117" s="119"/>
      <c r="O117" s="119"/>
      <c r="P117" s="119"/>
      <c r="Q117" s="124"/>
    </row>
    <row r="118" spans="1:17" x14ac:dyDescent="0.2">
      <c r="A118" s="129"/>
      <c r="C118" s="130"/>
    </row>
    <row r="119" spans="1:17" s="136" customFormat="1" x14ac:dyDescent="0.2">
      <c r="A119" s="129"/>
      <c r="B119" s="2"/>
      <c r="C119" s="130"/>
      <c r="D119" s="131"/>
      <c r="E119" s="132"/>
      <c r="F119" s="133"/>
      <c r="G119" s="133"/>
      <c r="H119" s="133"/>
      <c r="I119" s="133"/>
      <c r="J119" s="134"/>
      <c r="K119" s="135"/>
      <c r="L119" s="1"/>
      <c r="M119" s="1"/>
      <c r="N119" s="1"/>
      <c r="O119" s="1"/>
      <c r="P119" s="1"/>
      <c r="Q119" s="70"/>
    </row>
    <row r="120" spans="1:17" s="136" customFormat="1" x14ac:dyDescent="0.2">
      <c r="A120" s="129"/>
      <c r="B120" s="2"/>
      <c r="C120" s="2"/>
      <c r="D120" s="131"/>
      <c r="E120" s="132"/>
      <c r="F120" s="133"/>
      <c r="G120" s="133"/>
      <c r="H120" s="133"/>
      <c r="I120" s="133"/>
      <c r="J120" s="134"/>
      <c r="K120" s="135"/>
      <c r="L120" s="1"/>
      <c r="M120" s="1"/>
      <c r="N120" s="1"/>
      <c r="O120" s="1"/>
      <c r="P120" s="1"/>
      <c r="Q120" s="70"/>
    </row>
  </sheetData>
  <mergeCells count="11">
    <mergeCell ref="Q3:Q4"/>
    <mergeCell ref="A1:Q1"/>
    <mergeCell ref="A2:Q2"/>
    <mergeCell ref="A3:A4"/>
    <mergeCell ref="B3:B4"/>
    <mergeCell ref="C3:C4"/>
    <mergeCell ref="D3:D4"/>
    <mergeCell ref="E3:E4"/>
    <mergeCell ref="F3:J3"/>
    <mergeCell ref="K3:K4"/>
    <mergeCell ref="L3:P3"/>
  </mergeCells>
  <printOptions horizontalCentered="1"/>
  <pageMargins left="0.19685039370078741" right="0.31496062992125984" top="0.39370078740157483" bottom="0.39370078740157483" header="0.35433070866141736" footer="0.15748031496062992"/>
  <pageSetup paperSize="5" scale="53" fitToHeight="0" orientation="landscape" r:id="rId1"/>
  <headerFooter alignWithMargins="0">
    <oddFooter>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PRESUPUESTO BASE</vt:lpstr>
      <vt:lpstr>'PRESUPUESTO BASE'!Área_de_impresión</vt:lpstr>
      <vt:lpstr>'PRESUPUESTO BASE'!Títulos_a_imprimir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Anielka Lissette Dávila Reyes</dc:creator>
  <cp:lastModifiedBy>Anielka Lissette Dávila Reyes</cp:lastModifiedBy>
  <cp:lastPrinted>2024-03-12T23:50:34Z</cp:lastPrinted>
  <dcterms:created xsi:type="dcterms:W3CDTF">2024-03-12T22:41:15Z</dcterms:created>
  <dcterms:modified xsi:type="dcterms:W3CDTF">2024-03-12T23:51:02Z</dcterms:modified>
</cp:coreProperties>
</file>